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5670" tabRatio="741" activeTab="1"/>
  </bookViews>
  <sheets>
    <sheet name="Phan ca&amp; Ngay BDhoc" sheetId="1" r:id="rId1"/>
    <sheet name="TKB(Ondinh-All)" sheetId="2" r:id="rId2"/>
  </sheets>
  <definedNames>
    <definedName name="_xlnm._FilterDatabase" localSheetId="0" hidden="1">'Phan ca&amp; Ngay BDhoc'!$A$3:$I$62</definedName>
    <definedName name="_xlnm._FilterDatabase" localSheetId="1" hidden="1">'TKB(Ondinh-All)'!$A$6:$P$149</definedName>
    <definedName name="_xlnm.Print_Titles" localSheetId="1">'TKB(Ondinh-All)'!$1:$6</definedName>
  </definedNames>
  <calcPr fullCalcOnLoad="1"/>
</workbook>
</file>

<file path=xl/sharedStrings.xml><?xml version="1.0" encoding="utf-8"?>
<sst xmlns="http://schemas.openxmlformats.org/spreadsheetml/2006/main" count="1068" uniqueCount="238">
  <si>
    <t>KHMT 1</t>
  </si>
  <si>
    <t>KHMT 2</t>
  </si>
  <si>
    <t>KHMT 3</t>
  </si>
  <si>
    <t>KT 3</t>
  </si>
  <si>
    <t>KT 1</t>
  </si>
  <si>
    <t>KT 2</t>
  </si>
  <si>
    <t>KT 4</t>
  </si>
  <si>
    <t>QTKD 1</t>
  </si>
  <si>
    <t>QTKD 2</t>
  </si>
  <si>
    <t>QTKD 3</t>
  </si>
  <si>
    <t>HỆ:</t>
  </si>
  <si>
    <t xml:space="preserve"> ĐẠI HỌC CHÍNH QUY </t>
  </si>
  <si>
    <t>KHÓA:</t>
  </si>
  <si>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</si>
  <si>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</si>
  <si>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</si>
  <si>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</si>
  <si>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</si>
  <si>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</si>
  <si>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</si>
  <si>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</si>
  <si>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S</t>
  </si>
  <si>
    <t>C</t>
  </si>
  <si>
    <t>Ca học</t>
  </si>
  <si>
    <t>HỌC KỲ:</t>
  </si>
  <si>
    <t xml:space="preserve">Các đơn vị phân công giáo viên giảng dạy trực tiếp trên TKB và lập TKBCN cho từng giáo viên theo tổ môn. </t>
  </si>
  <si>
    <t>username: giaovien</t>
  </si>
  <si>
    <t>Ngày bắt đầu học</t>
  </si>
  <si>
    <t>ĐT: 04.7655121 số lẻ 206.</t>
  </si>
  <si>
    <t>Những lớp không phân công được giáo viên giảng dạy, đề nghị các đơn vị tổng hợp và làm việc trực tiếp</t>
  </si>
  <si>
    <t>Yêu cầu:</t>
  </si>
  <si>
    <t>password: giaovien</t>
  </si>
  <si>
    <t>Khu A</t>
  </si>
  <si>
    <t>CT</t>
  </si>
  <si>
    <t>Khu B</t>
  </si>
  <si>
    <t>Nhập môn tin học</t>
  </si>
  <si>
    <t>Địa điểm</t>
  </si>
  <si>
    <t>DĐ: 0912 055 717</t>
  </si>
  <si>
    <t>Tiếng Anh 1</t>
  </si>
  <si>
    <t>Vật lý 1</t>
  </si>
  <si>
    <t>Hoá học 1</t>
  </si>
  <si>
    <t>Các nguyên lý cơ bản của chủ nghĩa Mác - Lê Nin</t>
  </si>
  <si>
    <t>Pháp luật đại cương</t>
  </si>
  <si>
    <t>Điện</t>
  </si>
  <si>
    <t>KHMT</t>
  </si>
  <si>
    <t>KT</t>
  </si>
  <si>
    <t>Tên lớp
ổn định</t>
  </si>
  <si>
    <t>THỜI KHÓA BIỀU (LỚP ỔN ĐỊNH)</t>
  </si>
  <si>
    <t>Ghi chú:</t>
  </si>
  <si>
    <t>Danh sách các nhóm sinh viên thực hành xem tại bảng tin của các xưởng thực hành của nhà trường.</t>
  </si>
  <si>
    <t>Tâm lý học đại cương</t>
  </si>
  <si>
    <t>Toán Ứng dụng 1</t>
  </si>
  <si>
    <t>Giáo dục quốc phòng</t>
  </si>
  <si>
    <t>Hình hoạ-Vẽ kỹ thuật</t>
  </si>
  <si>
    <t>Toán cao cấp 1</t>
  </si>
  <si>
    <t>Toán cao cấp C1</t>
  </si>
  <si>
    <t>Kỹ năng học tiếng Anh</t>
  </si>
  <si>
    <t>Nghe - Nói 1</t>
  </si>
  <si>
    <t>Đọc - Viết 1</t>
  </si>
  <si>
    <t>7,8,9</t>
  </si>
  <si>
    <t>10,11,12</t>
  </si>
  <si>
    <t>1,2,3</t>
  </si>
  <si>
    <t>4,5,6</t>
  </si>
  <si>
    <t>7,8,9,10</t>
  </si>
  <si>
    <t>4,5</t>
  </si>
  <si>
    <t>1,2,3,4,5</t>
  </si>
  <si>
    <t>7,8,9,10,11</t>
  </si>
  <si>
    <t>5,6</t>
  </si>
  <si>
    <t>3,4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</si>
  <si>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</si>
  <si>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t>(chuyển theo địa chỉ Email: vnanh77@gmail.com)</t>
  </si>
  <si>
    <t>TĐH 1</t>
  </si>
  <si>
    <t>HTTT 1</t>
  </si>
  <si>
    <t>KTPM 1</t>
  </si>
  <si>
    <t>HDDL 1</t>
  </si>
  <si>
    <t>HK 1</t>
  </si>
  <si>
    <t>Thiết bị May CN và bảo trì</t>
  </si>
  <si>
    <t>HDDL</t>
  </si>
  <si>
    <t xml:space="preserve">Cơ sở ngôn ngữ học </t>
  </si>
  <si>
    <t xml:space="preserve">Nghi thức xã hội </t>
  </si>
  <si>
    <t> 0</t>
  </si>
  <si>
    <t>Hình họa (Cơ khí)</t>
  </si>
  <si>
    <t>Cơ lý thuyết</t>
  </si>
  <si>
    <t>Vật liệu học</t>
  </si>
  <si>
    <t>QTKD DL 1</t>
  </si>
  <si>
    <t>KT 5</t>
  </si>
  <si>
    <t>QTKD DL 2</t>
  </si>
  <si>
    <t>TKTT 1</t>
  </si>
  <si>
    <t>KTPM 2</t>
  </si>
  <si>
    <t>KT 6</t>
  </si>
  <si>
    <t>Giáo dục thể chất 1</t>
  </si>
  <si>
    <t>CK</t>
  </si>
  <si>
    <t>CĐT</t>
  </si>
  <si>
    <t>9,10</t>
  </si>
  <si>
    <t>1,2</t>
  </si>
  <si>
    <t>Phòng học có thể thay đổi và sẽ được thông báo tại bảng tin phòng trực đào tạo sau mỗi đợt học quân sự .</t>
  </si>
  <si>
    <t>TĐH 2</t>
  </si>
  <si>
    <t>HDDL 2</t>
  </si>
  <si>
    <t>HỆ</t>
  </si>
  <si>
    <t>LỚP</t>
  </si>
  <si>
    <t>ĐỊA ĐiỂM</t>
  </si>
  <si>
    <t>CA</t>
  </si>
  <si>
    <t>CAHOCJ</t>
  </si>
  <si>
    <t>NGÀY</t>
  </si>
  <si>
    <t>NGÀY BĐ</t>
  </si>
  <si>
    <t>HK</t>
  </si>
  <si>
    <t>PHÒNG</t>
  </si>
  <si>
    <t>CNKT Nhiệt 1</t>
  </si>
  <si>
    <t>Ngôn ngữ Anh 1</t>
  </si>
  <si>
    <t>Ngôn ngữ Anh 2</t>
  </si>
  <si>
    <t>Ngôn ngữ Anh 3</t>
  </si>
  <si>
    <t>TC-NH 1</t>
  </si>
  <si>
    <t>TC-NH 2</t>
  </si>
  <si>
    <t>Hóa 1</t>
  </si>
  <si>
    <t>Hóa 2</t>
  </si>
  <si>
    <t>Hóa 3</t>
  </si>
  <si>
    <t>May 1</t>
  </si>
  <si>
    <t>May 2</t>
  </si>
  <si>
    <t>Cơ khí 1</t>
  </si>
  <si>
    <t>Cơ khí 2</t>
  </si>
  <si>
    <t>Cơ khí 3</t>
  </si>
  <si>
    <t>Cơ khí 4</t>
  </si>
  <si>
    <t>Cơ khí 5</t>
  </si>
  <si>
    <t>Hà nam</t>
  </si>
  <si>
    <t>Cơ điện tử 1</t>
  </si>
  <si>
    <t>Cơ điện tử 2</t>
  </si>
  <si>
    <t>Cơ điện tử 3</t>
  </si>
  <si>
    <t>Ô tô 2</t>
  </si>
  <si>
    <t>Ô tô 1</t>
  </si>
  <si>
    <t>Ô tô 3</t>
  </si>
  <si>
    <t>Ô tô 4</t>
  </si>
  <si>
    <t>Điện 1</t>
  </si>
  <si>
    <t>Điện 2</t>
  </si>
  <si>
    <t>Điện 3</t>
  </si>
  <si>
    <t>Điện 4</t>
  </si>
  <si>
    <t>Điện tử 1</t>
  </si>
  <si>
    <t>Điện tử 2</t>
  </si>
  <si>
    <t>Điện tử 3</t>
  </si>
  <si>
    <t>Điện tử 4</t>
  </si>
  <si>
    <t>Điện tử 5</t>
  </si>
  <si>
    <t>Cộng</t>
  </si>
  <si>
    <t>Tiếng Anh định hướng TOEIC 1</t>
  </si>
  <si>
    <t>Tiếng Anh cơ bản 1 (Hướng dẫn du lịch)</t>
  </si>
  <si>
    <t>1,2,3,4</t>
  </si>
  <si>
    <t>7,8</t>
  </si>
  <si>
    <t>10,11</t>
  </si>
  <si>
    <t>8,9</t>
  </si>
  <si>
    <t>Ô</t>
  </si>
  <si>
    <t>ĐT</t>
  </si>
  <si>
    <t>GV:</t>
  </si>
  <si>
    <t>KTN</t>
  </si>
  <si>
    <t>NNA</t>
  </si>
  <si>
    <t>Toán</t>
  </si>
  <si>
    <t>KT11</t>
  </si>
  <si>
    <t>KT12</t>
  </si>
  <si>
    <t>KT21</t>
  </si>
  <si>
    <t>KT22</t>
  </si>
  <si>
    <t>KT31</t>
  </si>
  <si>
    <t>KT32</t>
  </si>
  <si>
    <t>KT41</t>
  </si>
  <si>
    <t>KT42</t>
  </si>
  <si>
    <t>KT51</t>
  </si>
  <si>
    <t>KT52</t>
  </si>
  <si>
    <t>KT61</t>
  </si>
  <si>
    <t>KT62</t>
  </si>
  <si>
    <t>TC11</t>
  </si>
  <si>
    <t>TC12</t>
  </si>
  <si>
    <t>TC21</t>
  </si>
  <si>
    <t>TC22</t>
  </si>
  <si>
    <t>QT11</t>
  </si>
  <si>
    <t>QT12</t>
  </si>
  <si>
    <t>QT21</t>
  </si>
  <si>
    <t>QT22</t>
  </si>
  <si>
    <t>QT31</t>
  </si>
  <si>
    <t>QT32</t>
  </si>
  <si>
    <t>QTDL</t>
  </si>
  <si>
    <t>DL11</t>
  </si>
  <si>
    <t>DL12</t>
  </si>
  <si>
    <t>DL21</t>
  </si>
  <si>
    <t>DL22</t>
  </si>
  <si>
    <t>HDDL11</t>
  </si>
  <si>
    <t>HDDL12</t>
  </si>
  <si>
    <t>HDDL21</t>
  </si>
  <si>
    <t>HDDL22</t>
  </si>
  <si>
    <t>Hóa</t>
  </si>
  <si>
    <t>May</t>
  </si>
  <si>
    <t>Tiếng anh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</si>
  <si>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Đ, ĐT, Tin, NN, KHCB, KT,QLKD, Hoá,ML,May,SP</t>
    </r>
  </si>
  <si>
    <t>Khoa GDTC-QP bố trí lịch học học phần "GDTC 1" và thông báo cho các đơn vị liên quan để thực hiện.</t>
  </si>
  <si>
    <t>Ngày lập: 10/08/2012</t>
  </si>
  <si>
    <t>17/09/2012</t>
  </si>
  <si>
    <t>15/10/2012</t>
  </si>
  <si>
    <t>17/9/2012</t>
  </si>
  <si>
    <t>A10-801</t>
  </si>
  <si>
    <t>A10-802</t>
  </si>
  <si>
    <t>A10-805</t>
  </si>
  <si>
    <t>A10-806</t>
  </si>
  <si>
    <t>ĐH-K7</t>
  </si>
  <si>
    <t>A7-405</t>
  </si>
  <si>
    <t>A7-403</t>
  </si>
  <si>
    <t>B3-106</t>
  </si>
  <si>
    <t>B3-107</t>
  </si>
  <si>
    <t>B3-108</t>
  </si>
  <si>
    <t>Hà nam C2-101</t>
  </si>
  <si>
    <t>Hà nam C2-102</t>
  </si>
  <si>
    <t>Hà nam C2-103</t>
  </si>
  <si>
    <t>Hà nam C2-201</t>
  </si>
  <si>
    <t>Hà nam C2-202</t>
  </si>
  <si>
    <t>Hà nam C2-203</t>
  </si>
  <si>
    <t>Hà nam C2-301</t>
  </si>
  <si>
    <t>Hà nam C2-302</t>
  </si>
  <si>
    <t>Hà nam C2-303</t>
  </si>
  <si>
    <t>Hà nam C2-401</t>
  </si>
  <si>
    <t>Hà nam C2-402</t>
  </si>
  <si>
    <t>Hà nam C2-403</t>
  </si>
  <si>
    <t>B3-307</t>
  </si>
  <si>
    <t>QTKD 4</t>
  </si>
  <si>
    <t>QT41</t>
  </si>
  <si>
    <t>QT42</t>
  </si>
  <si>
    <t>B4-301</t>
  </si>
  <si>
    <t>KT 7</t>
  </si>
  <si>
    <t>May 3</t>
  </si>
  <si>
    <t>B3-403</t>
  </si>
  <si>
    <t>KT71</t>
  </si>
  <si>
    <t>KT72</t>
  </si>
  <si>
    <r>
      <t xml:space="preserve">File thời khóa biểu lấy tại địa chỉ: </t>
    </r>
    <r>
      <rPr>
        <b/>
        <sz val="13"/>
        <rFont val="Arial"/>
        <family val="2"/>
      </rPr>
      <t>ftp://www.haui.edu.vn/Phong Daotao\Thoi Khoa Bieu\1. He Dai hoc\Khoa 7</t>
    </r>
  </si>
  <si>
    <r>
      <t xml:space="preserve">Mỗi đơn vị chuyển 01 bản mềm TKB đã phân công giáo viên về Phòng Đào tạo trước 14h30 ngày </t>
    </r>
    <r>
      <rPr>
        <b/>
        <sz val="13"/>
        <rFont val="Arial"/>
        <family val="2"/>
      </rPr>
      <t xml:space="preserve">17/8/2012 </t>
    </r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</si>
  <si>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15/8/2012.</t>
    </r>
  </si>
  <si>
    <t>GV:T. Mạnh</t>
  </si>
  <si>
    <t>GV:T. Nam</t>
  </si>
  <si>
    <t>GV</t>
  </si>
  <si>
    <t>GV:T. Bắc</t>
  </si>
  <si>
    <t>GV: T.Bắc</t>
  </si>
  <si>
    <t>GV:T.Bắc</t>
  </si>
  <si>
    <t>GV:N.T.V.Anh</t>
  </si>
  <si>
    <t>GV:NPT.V.Anh</t>
  </si>
  <si>
    <t>GV:N.V. Lại</t>
  </si>
  <si>
    <t>GV:N.P.Duyên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</si>
</sst>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B1mmm\-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name val="Arial"/>
      <family val="2"/>
    </font>
    <font>
      <i/>
      <sz val="14"/>
      <color indexed="8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3"/>
      <color indexed="12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i/>
      <sz val="7"/>
      <color indexed="57"/>
      <name val="Arial"/>
      <family val="2"/>
    </font>
    <font>
      <sz val="8"/>
      <name val="Times New Roman"/>
      <family val="1"/>
    </font>
    <font>
      <sz val="8"/>
      <name val=".VnTime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8"/>
      <name val="Times New Roman"/>
      <family val="0"/>
    </font>
    <font>
      <sz val="8"/>
      <name val="Tahoma"/>
      <family val="2"/>
    </font>
    <font>
      <i/>
      <sz val="10"/>
      <color indexed="5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14" fontId="22" fillId="0" borderId="0" xfId="0" applyNumberFormat="1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58" applyFont="1" applyBorder="1" applyAlignment="1">
      <alignment horizontal="left" vertical="center" wrapText="1"/>
      <protection/>
    </xf>
    <xf numFmtId="0" fontId="10" fillId="7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vertical="center" wrapText="1"/>
    </xf>
    <xf numFmtId="49" fontId="27" fillId="0" borderId="18" xfId="0" applyNumberFormat="1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vertical="center" wrapText="1"/>
    </xf>
    <xf numFmtId="17" fontId="2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/>
    </xf>
    <xf numFmtId="14" fontId="14" fillId="0" borderId="20" xfId="0" applyNumberFormat="1" applyFont="1" applyFill="1" applyBorder="1" applyAlignment="1" quotePrefix="1">
      <alignment horizontal="center" vertical="center" wrapText="1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vertical="center" wrapText="1"/>
      <protection/>
    </xf>
    <xf numFmtId="0" fontId="30" fillId="0" borderId="10" xfId="57" applyFont="1" applyFill="1" applyBorder="1" applyAlignment="1">
      <alignment horizontal="center" vertical="top" wrapText="1"/>
      <protection/>
    </xf>
    <xf numFmtId="0" fontId="30" fillId="0" borderId="10" xfId="57" applyFont="1" applyFill="1" applyBorder="1" applyAlignment="1">
      <alignment horizontal="justify" vertical="center" wrapText="1"/>
      <protection/>
    </xf>
    <xf numFmtId="0" fontId="30" fillId="0" borderId="10" xfId="57" applyFont="1" applyFill="1" applyBorder="1" applyAlignment="1">
      <alignment wrapText="1"/>
      <protection/>
    </xf>
    <xf numFmtId="0" fontId="31" fillId="0" borderId="10" xfId="57" applyFont="1" applyFill="1" applyBorder="1" applyAlignment="1">
      <alignment horizontal="center" vertical="top" wrapText="1"/>
      <protection/>
    </xf>
    <xf numFmtId="0" fontId="30" fillId="0" borderId="10" xfId="57" applyFont="1" applyFill="1" applyBorder="1" applyAlignment="1">
      <alignment horizontal="left" wrapText="1"/>
      <protection/>
    </xf>
    <xf numFmtId="0" fontId="30" fillId="0" borderId="10" xfId="57" applyFont="1" applyFill="1" applyBorder="1" applyAlignment="1">
      <alignment horizontal="left" vertical="top" wrapText="1"/>
      <protection/>
    </xf>
    <xf numFmtId="0" fontId="30" fillId="24" borderId="10" xfId="5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2" fillId="17" borderId="21" xfId="57" applyFont="1" applyFill="1" applyBorder="1" applyAlignment="1">
      <alignment horizontal="left" vertical="center" wrapText="1"/>
      <protection/>
    </xf>
    <xf numFmtId="0" fontId="30" fillId="24" borderId="10" xfId="57" applyFont="1" applyFill="1" applyBorder="1" applyAlignment="1">
      <alignment wrapText="1"/>
      <protection/>
    </xf>
    <xf numFmtId="0" fontId="30" fillId="24" borderId="10" xfId="57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30" fillId="24" borderId="21" xfId="57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  <xf numFmtId="49" fontId="29" fillId="24" borderId="14" xfId="0" applyNumberFormat="1" applyFont="1" applyFill="1" applyBorder="1" applyAlignment="1">
      <alignment vertical="center" wrapText="1"/>
    </xf>
    <xf numFmtId="49" fontId="27" fillId="24" borderId="19" xfId="0" applyNumberFormat="1" applyFont="1" applyFill="1" applyBorder="1" applyAlignment="1">
      <alignment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49" fontId="53" fillId="24" borderId="14" xfId="0" applyNumberFormat="1" applyFont="1" applyFill="1" applyBorder="1" applyAlignment="1">
      <alignment vertical="center" wrapText="1"/>
    </xf>
    <xf numFmtId="14" fontId="15" fillId="0" borderId="22" xfId="0" applyNumberFormat="1" applyFont="1" applyFill="1" applyBorder="1" applyAlignment="1">
      <alignment horizontal="center" vertical="center" wrapText="1"/>
    </xf>
    <xf numFmtId="14" fontId="15" fillId="0" borderId="23" xfId="0" applyNumberFormat="1" applyFont="1" applyFill="1" applyBorder="1" applyAlignment="1">
      <alignment horizontal="center" vertical="center" wrapText="1"/>
    </xf>
    <xf numFmtId="14" fontId="1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/>
    </xf>
    <xf numFmtId="14" fontId="15" fillId="0" borderId="21" xfId="0" applyNumberFormat="1" applyFont="1" applyFill="1" applyBorder="1" applyAlignment="1">
      <alignment horizontal="center" vertical="center"/>
    </xf>
    <xf numFmtId="14" fontId="15" fillId="0" borderId="29" xfId="0" applyNumberFormat="1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11" borderId="11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14" fontId="5" fillId="11" borderId="10" xfId="0" applyNumberFormat="1" applyFont="1" applyFill="1" applyBorder="1" applyAlignment="1">
      <alignment horizontal="center" vertical="center" wrapText="1"/>
    </xf>
    <xf numFmtId="14" fontId="5" fillId="11" borderId="11" xfId="0" applyNumberFormat="1" applyFont="1" applyFill="1" applyBorder="1" applyAlignment="1">
      <alignment horizontal="center" vertical="center" wrapText="1"/>
    </xf>
    <xf numFmtId="14" fontId="15" fillId="24" borderId="22" xfId="0" applyNumberFormat="1" applyFont="1" applyFill="1" applyBorder="1" applyAlignment="1">
      <alignment horizontal="center" vertical="center" wrapText="1"/>
    </xf>
    <xf numFmtId="14" fontId="15" fillId="24" borderId="23" xfId="0" applyNumberFormat="1" applyFont="1" applyFill="1" applyBorder="1" applyAlignment="1">
      <alignment horizontal="center" vertical="center" wrapText="1"/>
    </xf>
    <xf numFmtId="14" fontId="15" fillId="24" borderId="24" xfId="0" applyNumberFormat="1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14" fontId="5" fillId="11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TDT Daihoc K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8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3981450" y="11430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2" name="Text Box 7183"/>
        <xdr:cNvSpPr txBox="1">
          <a:spLocks noChangeArrowheads="1"/>
        </xdr:cNvSpPr>
      </xdr:nvSpPr>
      <xdr:spPr>
        <a:xfrm>
          <a:off x="3981450" y="223837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13</xdr:row>
      <xdr:rowOff>219075</xdr:rowOff>
    </xdr:from>
    <xdr:to>
      <xdr:col>5</xdr:col>
      <xdr:colOff>0</xdr:colOff>
      <xdr:row>16</xdr:row>
      <xdr:rowOff>219075</xdr:rowOff>
    </xdr:to>
    <xdr:sp>
      <xdr:nvSpPr>
        <xdr:cNvPr id="3" name="Text Box 7185"/>
        <xdr:cNvSpPr txBox="1">
          <a:spLocks noChangeArrowheads="1"/>
        </xdr:cNvSpPr>
      </xdr:nvSpPr>
      <xdr:spPr>
        <a:xfrm>
          <a:off x="3981450" y="374332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>
      <xdr:nvSpPr>
        <xdr:cNvPr id="4" name="Text Box 7191"/>
        <xdr:cNvSpPr txBox="1">
          <a:spLocks noChangeArrowheads="1"/>
        </xdr:cNvSpPr>
      </xdr:nvSpPr>
      <xdr:spPr>
        <a:xfrm>
          <a:off x="3981450" y="14354175"/>
          <a:ext cx="0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5" name="Text Box 7180"/>
        <xdr:cNvSpPr txBox="1">
          <a:spLocks noChangeArrowheads="1"/>
        </xdr:cNvSpPr>
      </xdr:nvSpPr>
      <xdr:spPr>
        <a:xfrm>
          <a:off x="3981450" y="114300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9</xdr:row>
      <xdr:rowOff>219075</xdr:rowOff>
    </xdr:from>
    <xdr:to>
      <xdr:col>5</xdr:col>
      <xdr:colOff>0</xdr:colOff>
      <xdr:row>12</xdr:row>
      <xdr:rowOff>47625</xdr:rowOff>
    </xdr:to>
    <xdr:sp>
      <xdr:nvSpPr>
        <xdr:cNvPr id="6" name="Text Box 7182"/>
        <xdr:cNvSpPr txBox="1">
          <a:spLocks noChangeArrowheads="1"/>
        </xdr:cNvSpPr>
      </xdr:nvSpPr>
      <xdr:spPr>
        <a:xfrm>
          <a:off x="3981450" y="223837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16</xdr:row>
      <xdr:rowOff>219075</xdr:rowOff>
    </xdr:to>
    <xdr:sp>
      <xdr:nvSpPr>
        <xdr:cNvPr id="7" name="Text Box 7184"/>
        <xdr:cNvSpPr txBox="1">
          <a:spLocks noChangeArrowheads="1"/>
        </xdr:cNvSpPr>
      </xdr:nvSpPr>
      <xdr:spPr>
        <a:xfrm>
          <a:off x="3981450" y="374332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22</xdr:row>
      <xdr:rowOff>209550</xdr:rowOff>
    </xdr:from>
    <xdr:to>
      <xdr:col>5</xdr:col>
      <xdr:colOff>0</xdr:colOff>
      <xdr:row>23</xdr:row>
      <xdr:rowOff>209550</xdr:rowOff>
    </xdr:to>
    <xdr:sp>
      <xdr:nvSpPr>
        <xdr:cNvPr id="8" name="Text Box 7186"/>
        <xdr:cNvSpPr txBox="1">
          <a:spLocks noChangeArrowheads="1"/>
        </xdr:cNvSpPr>
      </xdr:nvSpPr>
      <xdr:spPr>
        <a:xfrm>
          <a:off x="3981450" y="5705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161925</xdr:rowOff>
    </xdr:to>
    <xdr:sp>
      <xdr:nvSpPr>
        <xdr:cNvPr id="9" name="Text Box 7188"/>
        <xdr:cNvSpPr txBox="1">
          <a:spLocks noChangeArrowheads="1"/>
        </xdr:cNvSpPr>
      </xdr:nvSpPr>
      <xdr:spPr>
        <a:xfrm>
          <a:off x="3981450" y="70294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50</xdr:row>
      <xdr:rowOff>38100</xdr:rowOff>
    </xdr:from>
    <xdr:to>
      <xdr:col>5</xdr:col>
      <xdr:colOff>0</xdr:colOff>
      <xdr:row>57</xdr:row>
      <xdr:rowOff>209550</xdr:rowOff>
    </xdr:to>
    <xdr:sp>
      <xdr:nvSpPr>
        <xdr:cNvPr id="10" name="Text Box 7190"/>
        <xdr:cNvSpPr txBox="1">
          <a:spLocks noChangeArrowheads="1"/>
        </xdr:cNvSpPr>
      </xdr:nvSpPr>
      <xdr:spPr>
        <a:xfrm>
          <a:off x="3981450" y="14392275"/>
          <a:ext cx="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21</xdr:row>
      <xdr:rowOff>219075</xdr:rowOff>
    </xdr:to>
    <xdr:sp>
      <xdr:nvSpPr>
        <xdr:cNvPr id="11" name="Text Box 7185"/>
        <xdr:cNvSpPr txBox="1">
          <a:spLocks noChangeArrowheads="1"/>
        </xdr:cNvSpPr>
      </xdr:nvSpPr>
      <xdr:spPr>
        <a:xfrm>
          <a:off x="3981450" y="50577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22</xdr:row>
      <xdr:rowOff>209550</xdr:rowOff>
    </xdr:from>
    <xdr:to>
      <xdr:col>5</xdr:col>
      <xdr:colOff>0</xdr:colOff>
      <xdr:row>25</xdr:row>
      <xdr:rowOff>0</xdr:rowOff>
    </xdr:to>
    <xdr:sp>
      <xdr:nvSpPr>
        <xdr:cNvPr id="12" name="Text Box 7185"/>
        <xdr:cNvSpPr txBox="1">
          <a:spLocks noChangeArrowheads="1"/>
        </xdr:cNvSpPr>
      </xdr:nvSpPr>
      <xdr:spPr>
        <a:xfrm>
          <a:off x="3981450" y="570547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29</xdr:row>
      <xdr:rowOff>219075</xdr:rowOff>
    </xdr:from>
    <xdr:to>
      <xdr:col>5</xdr:col>
      <xdr:colOff>0</xdr:colOff>
      <xdr:row>36</xdr:row>
      <xdr:rowOff>0</xdr:rowOff>
    </xdr:to>
    <xdr:sp>
      <xdr:nvSpPr>
        <xdr:cNvPr id="13" name="Text Box 7185"/>
        <xdr:cNvSpPr txBox="1">
          <a:spLocks noChangeArrowheads="1"/>
        </xdr:cNvSpPr>
      </xdr:nvSpPr>
      <xdr:spPr>
        <a:xfrm>
          <a:off x="3981450" y="7248525"/>
          <a:ext cx="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41</xdr:row>
      <xdr:rowOff>219075</xdr:rowOff>
    </xdr:from>
    <xdr:to>
      <xdr:col>5</xdr:col>
      <xdr:colOff>0</xdr:colOff>
      <xdr:row>49</xdr:row>
      <xdr:rowOff>428625</xdr:rowOff>
    </xdr:to>
    <xdr:sp>
      <xdr:nvSpPr>
        <xdr:cNvPr id="14" name="Text Box 7185"/>
        <xdr:cNvSpPr txBox="1">
          <a:spLocks noChangeArrowheads="1"/>
        </xdr:cNvSpPr>
      </xdr:nvSpPr>
      <xdr:spPr>
        <a:xfrm>
          <a:off x="3981450" y="10715625"/>
          <a:ext cx="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3981450" y="13620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219075</xdr:rowOff>
    </xdr:to>
    <xdr:sp>
      <xdr:nvSpPr>
        <xdr:cNvPr id="16" name="Text Box 7180"/>
        <xdr:cNvSpPr txBox="1">
          <a:spLocks noChangeArrowheads="1"/>
        </xdr:cNvSpPr>
      </xdr:nvSpPr>
      <xdr:spPr>
        <a:xfrm>
          <a:off x="3981450" y="13620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zoomScale="85" zoomScaleNormal="85" zoomScalePageLayoutView="0" workbookViewId="0" topLeftCell="A18">
      <selection activeCell="M23" sqref="M23"/>
    </sheetView>
  </sheetViews>
  <sheetFormatPr defaultColWidth="9.140625" defaultRowHeight="12.75"/>
  <cols>
    <col min="2" max="2" width="14.28125" style="0" customWidth="1"/>
    <col min="3" max="3" width="9.140625" style="5" customWidth="1"/>
    <col min="4" max="4" width="18.00390625" style="5" customWidth="1"/>
    <col min="7" max="7" width="13.00390625" style="0" customWidth="1"/>
    <col min="9" max="9" width="12.421875" style="0" customWidth="1"/>
  </cols>
  <sheetData>
    <row r="3" spans="1:9" ht="13.5" thickBot="1">
      <c r="A3" t="s">
        <v>98</v>
      </c>
      <c r="B3" t="s">
        <v>99</v>
      </c>
      <c r="C3" s="5" t="s">
        <v>100</v>
      </c>
      <c r="D3" s="5" t="s">
        <v>101</v>
      </c>
      <c r="E3" t="s">
        <v>102</v>
      </c>
      <c r="F3" t="s">
        <v>103</v>
      </c>
      <c r="G3" t="s">
        <v>104</v>
      </c>
      <c r="H3" t="s">
        <v>105</v>
      </c>
      <c r="I3" t="s">
        <v>106</v>
      </c>
    </row>
    <row r="4" spans="1:9" ht="33.75" thickBot="1">
      <c r="A4" s="48" t="s">
        <v>197</v>
      </c>
      <c r="B4" s="49" t="s">
        <v>107</v>
      </c>
      <c r="C4" s="49" t="s">
        <v>32</v>
      </c>
      <c r="D4" s="49" t="s">
        <v>22</v>
      </c>
      <c r="E4" s="10" t="str">
        <f aca="true" t="shared" si="0" ref="E4:E58">IF(D4="S","Sáng",IF(D4="C","Chiều","Tối"))</f>
        <v>Chiều</v>
      </c>
      <c r="F4" s="49" t="s">
        <v>33</v>
      </c>
      <c r="G4" s="62" t="s">
        <v>190</v>
      </c>
      <c r="H4" s="10" t="s">
        <v>75</v>
      </c>
      <c r="I4" s="80" t="s">
        <v>198</v>
      </c>
    </row>
    <row r="5" spans="1:9" ht="17.25" thickBot="1">
      <c r="A5" s="48" t="s">
        <v>197</v>
      </c>
      <c r="B5" s="49" t="s">
        <v>0</v>
      </c>
      <c r="C5" s="49" t="s">
        <v>32</v>
      </c>
      <c r="D5" s="49" t="s">
        <v>22</v>
      </c>
      <c r="E5" s="10" t="str">
        <f t="shared" si="0"/>
        <v>Chiều</v>
      </c>
      <c r="F5" s="49" t="s">
        <v>33</v>
      </c>
      <c r="G5" s="62" t="s">
        <v>190</v>
      </c>
      <c r="H5" s="10" t="s">
        <v>75</v>
      </c>
      <c r="I5" s="80" t="s">
        <v>193</v>
      </c>
    </row>
    <row r="6" spans="1:9" ht="17.25" thickBot="1">
      <c r="A6" s="48" t="s">
        <v>197</v>
      </c>
      <c r="B6" s="49" t="s">
        <v>1</v>
      </c>
      <c r="C6" s="49" t="s">
        <v>32</v>
      </c>
      <c r="D6" s="49" t="s">
        <v>21</v>
      </c>
      <c r="E6" s="10" t="str">
        <f t="shared" si="0"/>
        <v>Sáng</v>
      </c>
      <c r="F6" s="49" t="s">
        <v>33</v>
      </c>
      <c r="G6" s="62" t="s">
        <v>190</v>
      </c>
      <c r="H6" s="10" t="s">
        <v>75</v>
      </c>
      <c r="I6" s="49" t="s">
        <v>193</v>
      </c>
    </row>
    <row r="7" spans="1:9" ht="17.25" thickBot="1">
      <c r="A7" s="48" t="s">
        <v>197</v>
      </c>
      <c r="B7" s="49" t="s">
        <v>2</v>
      </c>
      <c r="C7" s="49" t="s">
        <v>32</v>
      </c>
      <c r="D7" s="49" t="s">
        <v>22</v>
      </c>
      <c r="E7" s="10" t="str">
        <f t="shared" si="0"/>
        <v>Chiều</v>
      </c>
      <c r="F7" s="49" t="s">
        <v>33</v>
      </c>
      <c r="G7" s="62" t="s">
        <v>190</v>
      </c>
      <c r="H7" s="10" t="s">
        <v>75</v>
      </c>
      <c r="I7" s="80" t="s">
        <v>194</v>
      </c>
    </row>
    <row r="8" spans="1:9" ht="17.25" thickBot="1">
      <c r="A8" s="48" t="s">
        <v>197</v>
      </c>
      <c r="B8" s="49" t="s">
        <v>72</v>
      </c>
      <c r="C8" s="49" t="s">
        <v>32</v>
      </c>
      <c r="D8" s="49" t="s">
        <v>21</v>
      </c>
      <c r="E8" s="10" t="str">
        <f t="shared" si="0"/>
        <v>Sáng</v>
      </c>
      <c r="F8" s="49" t="s">
        <v>33</v>
      </c>
      <c r="G8" s="62" t="s">
        <v>190</v>
      </c>
      <c r="H8" s="10" t="s">
        <v>75</v>
      </c>
      <c r="I8" s="49" t="s">
        <v>194</v>
      </c>
    </row>
    <row r="9" spans="1:9" ht="17.25" thickBot="1">
      <c r="A9" s="48" t="s">
        <v>197</v>
      </c>
      <c r="B9" s="49" t="s">
        <v>73</v>
      </c>
      <c r="C9" s="49" t="s">
        <v>32</v>
      </c>
      <c r="D9" s="49" t="s">
        <v>22</v>
      </c>
      <c r="E9" s="10" t="str">
        <f t="shared" si="0"/>
        <v>Chiều</v>
      </c>
      <c r="F9" s="49" t="s">
        <v>33</v>
      </c>
      <c r="G9" s="62" t="s">
        <v>190</v>
      </c>
      <c r="H9" s="10" t="s">
        <v>75</v>
      </c>
      <c r="I9" s="80" t="s">
        <v>195</v>
      </c>
    </row>
    <row r="10" spans="1:9" ht="17.25" thickBot="1">
      <c r="A10" s="48" t="s">
        <v>197</v>
      </c>
      <c r="B10" s="49" t="s">
        <v>88</v>
      </c>
      <c r="C10" s="49" t="s">
        <v>32</v>
      </c>
      <c r="D10" s="49" t="s">
        <v>21</v>
      </c>
      <c r="E10" s="10" t="str">
        <f t="shared" si="0"/>
        <v>Sáng</v>
      </c>
      <c r="F10" s="49" t="s">
        <v>33</v>
      </c>
      <c r="G10" s="62" t="s">
        <v>190</v>
      </c>
      <c r="H10" s="10" t="s">
        <v>75</v>
      </c>
      <c r="I10" s="49" t="s">
        <v>195</v>
      </c>
    </row>
    <row r="11" spans="1:9" ht="33.75" thickBot="1">
      <c r="A11" s="48" t="s">
        <v>197</v>
      </c>
      <c r="B11" s="49" t="s">
        <v>108</v>
      </c>
      <c r="C11" s="49" t="s">
        <v>32</v>
      </c>
      <c r="D11" s="49" t="s">
        <v>21</v>
      </c>
      <c r="E11" s="10" t="str">
        <f t="shared" si="0"/>
        <v>Sáng</v>
      </c>
      <c r="F11" s="49" t="s">
        <v>33</v>
      </c>
      <c r="G11" s="62" t="s">
        <v>190</v>
      </c>
      <c r="H11" s="10" t="s">
        <v>75</v>
      </c>
      <c r="I11" s="49" t="s">
        <v>196</v>
      </c>
    </row>
    <row r="12" spans="1:9" ht="33.75" thickBot="1">
      <c r="A12" s="48" t="s">
        <v>197</v>
      </c>
      <c r="B12" s="49" t="s">
        <v>109</v>
      </c>
      <c r="C12" s="49" t="s">
        <v>32</v>
      </c>
      <c r="D12" s="49" t="s">
        <v>22</v>
      </c>
      <c r="E12" s="10" t="str">
        <f t="shared" si="0"/>
        <v>Chiều</v>
      </c>
      <c r="F12" s="49" t="s">
        <v>33</v>
      </c>
      <c r="G12" s="62" t="s">
        <v>190</v>
      </c>
      <c r="H12" s="10" t="s">
        <v>75</v>
      </c>
      <c r="I12" s="80" t="s">
        <v>196</v>
      </c>
    </row>
    <row r="13" spans="1:9" ht="33.75" thickBot="1">
      <c r="A13" s="48" t="s">
        <v>197</v>
      </c>
      <c r="B13" s="49" t="s">
        <v>110</v>
      </c>
      <c r="C13" s="49" t="s">
        <v>32</v>
      </c>
      <c r="D13" s="49" t="s">
        <v>21</v>
      </c>
      <c r="E13" s="10" t="str">
        <f t="shared" si="0"/>
        <v>Sáng</v>
      </c>
      <c r="F13" s="49" t="s">
        <v>33</v>
      </c>
      <c r="G13" s="62" t="s">
        <v>190</v>
      </c>
      <c r="H13" s="10" t="s">
        <v>75</v>
      </c>
      <c r="I13" s="49" t="s">
        <v>199</v>
      </c>
    </row>
    <row r="14" spans="1:9" ht="17.25" thickBot="1">
      <c r="A14" s="48" t="s">
        <v>197</v>
      </c>
      <c r="B14" s="49" t="s">
        <v>4</v>
      </c>
      <c r="C14" s="49" t="s">
        <v>34</v>
      </c>
      <c r="D14" s="49" t="s">
        <v>22</v>
      </c>
      <c r="E14" s="10" t="str">
        <f t="shared" si="0"/>
        <v>Chiều</v>
      </c>
      <c r="F14" s="49" t="s">
        <v>33</v>
      </c>
      <c r="G14" s="62" t="s">
        <v>190</v>
      </c>
      <c r="H14" s="10" t="s">
        <v>75</v>
      </c>
      <c r="I14" s="80" t="s">
        <v>200</v>
      </c>
    </row>
    <row r="15" spans="1:9" ht="17.25" thickBot="1">
      <c r="A15" s="48" t="s">
        <v>197</v>
      </c>
      <c r="B15" s="49" t="s">
        <v>5</v>
      </c>
      <c r="C15" s="49" t="s">
        <v>34</v>
      </c>
      <c r="D15" s="49" t="s">
        <v>21</v>
      </c>
      <c r="E15" s="10" t="str">
        <f t="shared" si="0"/>
        <v>Sáng</v>
      </c>
      <c r="F15" s="49" t="s">
        <v>33</v>
      </c>
      <c r="G15" s="62" t="s">
        <v>190</v>
      </c>
      <c r="H15" s="10" t="s">
        <v>75</v>
      </c>
      <c r="I15" s="49" t="s">
        <v>200</v>
      </c>
    </row>
    <row r="16" spans="1:9" ht="17.25" thickBot="1">
      <c r="A16" s="48" t="s">
        <v>197</v>
      </c>
      <c r="B16" s="49" t="s">
        <v>3</v>
      </c>
      <c r="C16" s="49" t="s">
        <v>34</v>
      </c>
      <c r="D16" s="49" t="s">
        <v>22</v>
      </c>
      <c r="E16" s="10" t="str">
        <f t="shared" si="0"/>
        <v>Chiều</v>
      </c>
      <c r="F16" s="49" t="s">
        <v>33</v>
      </c>
      <c r="G16" s="62" t="s">
        <v>190</v>
      </c>
      <c r="H16" s="10" t="s">
        <v>75</v>
      </c>
      <c r="I16" s="80" t="s">
        <v>201</v>
      </c>
    </row>
    <row r="17" spans="1:9" ht="17.25" thickBot="1">
      <c r="A17" s="48" t="s">
        <v>197</v>
      </c>
      <c r="B17" s="49" t="s">
        <v>6</v>
      </c>
      <c r="C17" s="49" t="s">
        <v>34</v>
      </c>
      <c r="D17" s="49" t="s">
        <v>21</v>
      </c>
      <c r="E17" s="10" t="str">
        <f t="shared" si="0"/>
        <v>Sáng</v>
      </c>
      <c r="F17" s="49" t="s">
        <v>33</v>
      </c>
      <c r="G17" s="62" t="s">
        <v>190</v>
      </c>
      <c r="H17" s="10" t="s">
        <v>75</v>
      </c>
      <c r="I17" s="49" t="s">
        <v>201</v>
      </c>
    </row>
    <row r="18" spans="1:9" ht="17.25" thickBot="1">
      <c r="A18" s="48" t="s">
        <v>197</v>
      </c>
      <c r="B18" s="49" t="s">
        <v>85</v>
      </c>
      <c r="C18" s="49" t="s">
        <v>34</v>
      </c>
      <c r="D18" s="49" t="s">
        <v>22</v>
      </c>
      <c r="E18" s="10" t="str">
        <f t="shared" si="0"/>
        <v>Chiều</v>
      </c>
      <c r="F18" s="49" t="s">
        <v>33</v>
      </c>
      <c r="G18" s="62" t="s">
        <v>190</v>
      </c>
      <c r="H18" s="10" t="s">
        <v>75</v>
      </c>
      <c r="I18" s="80" t="s">
        <v>202</v>
      </c>
    </row>
    <row r="19" spans="1:9" ht="17.25" thickBot="1">
      <c r="A19" s="48" t="s">
        <v>197</v>
      </c>
      <c r="B19" s="49" t="s">
        <v>89</v>
      </c>
      <c r="C19" s="49" t="s">
        <v>34</v>
      </c>
      <c r="D19" s="49" t="s">
        <v>21</v>
      </c>
      <c r="E19" s="10" t="str">
        <f>IF(D19="S","Sáng",IF(D19="C","Chiều","Tối"))</f>
        <v>Sáng</v>
      </c>
      <c r="F19" s="49" t="s">
        <v>33</v>
      </c>
      <c r="G19" s="62" t="s">
        <v>190</v>
      </c>
      <c r="H19" s="10" t="s">
        <v>75</v>
      </c>
      <c r="I19" s="49" t="s">
        <v>202</v>
      </c>
    </row>
    <row r="20" spans="1:9" ht="17.25" thickBot="1">
      <c r="A20" s="48" t="s">
        <v>197</v>
      </c>
      <c r="B20" s="49" t="s">
        <v>220</v>
      </c>
      <c r="C20" s="49" t="s">
        <v>34</v>
      </c>
      <c r="D20" s="49" t="s">
        <v>22</v>
      </c>
      <c r="E20" s="10" t="str">
        <f>IF(D20="S","Sáng",IF(D20="C","Chiều","Tối"))</f>
        <v>Chiều</v>
      </c>
      <c r="F20" s="49" t="s">
        <v>33</v>
      </c>
      <c r="G20" s="62" t="s">
        <v>190</v>
      </c>
      <c r="H20" s="10" t="s">
        <v>75</v>
      </c>
      <c r="I20" s="80" t="s">
        <v>215</v>
      </c>
    </row>
    <row r="21" spans="1:9" ht="17.25" thickBot="1">
      <c r="A21" s="48" t="s">
        <v>197</v>
      </c>
      <c r="B21" s="49" t="s">
        <v>111</v>
      </c>
      <c r="C21" s="49" t="s">
        <v>32</v>
      </c>
      <c r="D21" s="49" t="s">
        <v>22</v>
      </c>
      <c r="E21" s="10" t="str">
        <f t="shared" si="0"/>
        <v>Chiều</v>
      </c>
      <c r="F21" s="49" t="s">
        <v>33</v>
      </c>
      <c r="G21" s="62" t="s">
        <v>191</v>
      </c>
      <c r="H21" s="10" t="s">
        <v>75</v>
      </c>
      <c r="I21" s="80" t="s">
        <v>193</v>
      </c>
    </row>
    <row r="22" spans="1:9" ht="17.25" thickBot="1">
      <c r="A22" s="48" t="s">
        <v>197</v>
      </c>
      <c r="B22" s="49" t="s">
        <v>112</v>
      </c>
      <c r="C22" s="49" t="s">
        <v>32</v>
      </c>
      <c r="D22" s="49" t="s">
        <v>21</v>
      </c>
      <c r="E22" s="10" t="str">
        <f t="shared" si="0"/>
        <v>Sáng</v>
      </c>
      <c r="F22" s="49" t="s">
        <v>33</v>
      </c>
      <c r="G22" s="62" t="s">
        <v>191</v>
      </c>
      <c r="H22" s="10" t="s">
        <v>75</v>
      </c>
      <c r="I22" s="49" t="s">
        <v>193</v>
      </c>
    </row>
    <row r="23" spans="1:9" ht="17.25" thickBot="1">
      <c r="A23" s="48" t="s">
        <v>197</v>
      </c>
      <c r="B23" s="49" t="s">
        <v>7</v>
      </c>
      <c r="C23" s="49" t="s">
        <v>32</v>
      </c>
      <c r="D23" s="49" t="s">
        <v>21</v>
      </c>
      <c r="E23" s="10" t="str">
        <f t="shared" si="0"/>
        <v>Sáng</v>
      </c>
      <c r="F23" s="49" t="s">
        <v>33</v>
      </c>
      <c r="G23" s="62" t="s">
        <v>191</v>
      </c>
      <c r="H23" s="10" t="s">
        <v>75</v>
      </c>
      <c r="I23" s="49" t="s">
        <v>194</v>
      </c>
    </row>
    <row r="24" spans="1:9" ht="17.25" thickBot="1">
      <c r="A24" s="48" t="s">
        <v>197</v>
      </c>
      <c r="B24" s="49" t="s">
        <v>8</v>
      </c>
      <c r="C24" s="49" t="s">
        <v>32</v>
      </c>
      <c r="D24" s="49" t="s">
        <v>22</v>
      </c>
      <c r="E24" s="10" t="str">
        <f t="shared" si="0"/>
        <v>Chiều</v>
      </c>
      <c r="F24" s="49" t="s">
        <v>33</v>
      </c>
      <c r="G24" s="62" t="s">
        <v>191</v>
      </c>
      <c r="H24" s="10" t="s">
        <v>75</v>
      </c>
      <c r="I24" s="80" t="s">
        <v>194</v>
      </c>
    </row>
    <row r="25" spans="1:9" ht="17.25" thickBot="1">
      <c r="A25" s="48" t="s">
        <v>197</v>
      </c>
      <c r="B25" s="49" t="s">
        <v>9</v>
      </c>
      <c r="C25" s="49" t="s">
        <v>32</v>
      </c>
      <c r="D25" s="49" t="s">
        <v>21</v>
      </c>
      <c r="E25" s="10" t="str">
        <f t="shared" si="0"/>
        <v>Sáng</v>
      </c>
      <c r="F25" s="49" t="s">
        <v>33</v>
      </c>
      <c r="G25" s="62" t="s">
        <v>191</v>
      </c>
      <c r="H25" s="10" t="s">
        <v>75</v>
      </c>
      <c r="I25" s="49" t="s">
        <v>199</v>
      </c>
    </row>
    <row r="26" spans="1:9" ht="17.25" thickBot="1">
      <c r="A26" s="48" t="s">
        <v>197</v>
      </c>
      <c r="B26" s="49" t="s">
        <v>216</v>
      </c>
      <c r="C26" s="49" t="s">
        <v>32</v>
      </c>
      <c r="D26" s="49" t="s">
        <v>22</v>
      </c>
      <c r="E26" s="10" t="str">
        <f>IF(D26="S","Sáng",IF(D26="C","Chiều","Tối"))</f>
        <v>Chiều</v>
      </c>
      <c r="F26" s="49" t="s">
        <v>33</v>
      </c>
      <c r="G26" s="62" t="s">
        <v>191</v>
      </c>
      <c r="H26" s="10" t="s">
        <v>75</v>
      </c>
      <c r="I26" s="49" t="s">
        <v>199</v>
      </c>
    </row>
    <row r="27" spans="1:9" ht="17.25" thickBot="1">
      <c r="A27" s="48" t="s">
        <v>197</v>
      </c>
      <c r="B27" s="49" t="s">
        <v>84</v>
      </c>
      <c r="C27" s="49" t="s">
        <v>32</v>
      </c>
      <c r="D27" s="49" t="s">
        <v>21</v>
      </c>
      <c r="E27" s="10" t="str">
        <f t="shared" si="0"/>
        <v>Sáng</v>
      </c>
      <c r="F27" s="49" t="s">
        <v>33</v>
      </c>
      <c r="G27" s="62" t="s">
        <v>191</v>
      </c>
      <c r="H27" s="10" t="s">
        <v>75</v>
      </c>
      <c r="I27" s="49" t="s">
        <v>195</v>
      </c>
    </row>
    <row r="28" spans="1:9" ht="17.25" thickBot="1">
      <c r="A28" s="48" t="s">
        <v>197</v>
      </c>
      <c r="B28" s="49" t="s">
        <v>86</v>
      </c>
      <c r="C28" s="49" t="s">
        <v>32</v>
      </c>
      <c r="D28" s="49" t="s">
        <v>22</v>
      </c>
      <c r="E28" s="10" t="str">
        <f t="shared" si="0"/>
        <v>Chiều</v>
      </c>
      <c r="F28" s="49" t="s">
        <v>33</v>
      </c>
      <c r="G28" s="62" t="s">
        <v>191</v>
      </c>
      <c r="H28" s="10" t="s">
        <v>75</v>
      </c>
      <c r="I28" s="80" t="s">
        <v>195</v>
      </c>
    </row>
    <row r="29" spans="1:9" ht="17.25" thickBot="1">
      <c r="A29" s="48" t="s">
        <v>197</v>
      </c>
      <c r="B29" s="49" t="s">
        <v>74</v>
      </c>
      <c r="C29" s="49" t="s">
        <v>32</v>
      </c>
      <c r="D29" s="49" t="s">
        <v>21</v>
      </c>
      <c r="E29" s="10" t="str">
        <f t="shared" si="0"/>
        <v>Sáng</v>
      </c>
      <c r="F29" s="49" t="s">
        <v>33</v>
      </c>
      <c r="G29" s="62" t="s">
        <v>191</v>
      </c>
      <c r="H29" s="10" t="s">
        <v>75</v>
      </c>
      <c r="I29" s="49" t="s">
        <v>196</v>
      </c>
    </row>
    <row r="30" spans="1:9" ht="17.25" thickBot="1">
      <c r="A30" s="48" t="s">
        <v>197</v>
      </c>
      <c r="B30" s="49" t="s">
        <v>97</v>
      </c>
      <c r="C30" s="49" t="s">
        <v>32</v>
      </c>
      <c r="D30" s="49" t="s">
        <v>22</v>
      </c>
      <c r="E30" s="10" t="str">
        <f t="shared" si="0"/>
        <v>Chiều</v>
      </c>
      <c r="F30" s="49" t="s">
        <v>33</v>
      </c>
      <c r="G30" s="62" t="s">
        <v>191</v>
      </c>
      <c r="H30" s="10" t="s">
        <v>75</v>
      </c>
      <c r="I30" s="80" t="s">
        <v>196</v>
      </c>
    </row>
    <row r="31" spans="1:9" ht="17.25" thickBot="1">
      <c r="A31" s="48" t="s">
        <v>197</v>
      </c>
      <c r="B31" s="49" t="s">
        <v>113</v>
      </c>
      <c r="C31" s="49" t="s">
        <v>34</v>
      </c>
      <c r="D31" s="49" t="s">
        <v>21</v>
      </c>
      <c r="E31" s="10" t="str">
        <f t="shared" si="0"/>
        <v>Sáng</v>
      </c>
      <c r="F31" s="49" t="s">
        <v>33</v>
      </c>
      <c r="G31" s="62" t="s">
        <v>191</v>
      </c>
      <c r="H31" s="10" t="s">
        <v>75</v>
      </c>
      <c r="I31" s="49" t="s">
        <v>200</v>
      </c>
    </row>
    <row r="32" spans="1:9" ht="17.25" thickBot="1">
      <c r="A32" s="48" t="s">
        <v>197</v>
      </c>
      <c r="B32" s="49" t="s">
        <v>114</v>
      </c>
      <c r="C32" s="49" t="s">
        <v>34</v>
      </c>
      <c r="D32" s="49" t="s">
        <v>22</v>
      </c>
      <c r="E32" s="10" t="str">
        <f t="shared" si="0"/>
        <v>Chiều</v>
      </c>
      <c r="F32" s="49" t="s">
        <v>33</v>
      </c>
      <c r="G32" s="62" t="s">
        <v>191</v>
      </c>
      <c r="H32" s="10" t="s">
        <v>75</v>
      </c>
      <c r="I32" s="80" t="s">
        <v>200</v>
      </c>
    </row>
    <row r="33" spans="1:9" ht="17.25" thickBot="1">
      <c r="A33" s="48" t="s">
        <v>197</v>
      </c>
      <c r="B33" s="49" t="s">
        <v>115</v>
      </c>
      <c r="C33" s="49" t="s">
        <v>34</v>
      </c>
      <c r="D33" s="49" t="s">
        <v>21</v>
      </c>
      <c r="E33" s="10" t="str">
        <f t="shared" si="0"/>
        <v>Sáng</v>
      </c>
      <c r="F33" s="49" t="s">
        <v>33</v>
      </c>
      <c r="G33" s="62" t="s">
        <v>191</v>
      </c>
      <c r="H33" s="10" t="s">
        <v>75</v>
      </c>
      <c r="I33" s="49" t="s">
        <v>201</v>
      </c>
    </row>
    <row r="34" spans="1:9" ht="17.25" thickBot="1">
      <c r="A34" s="48" t="s">
        <v>197</v>
      </c>
      <c r="B34" s="60" t="s">
        <v>116</v>
      </c>
      <c r="C34" s="49" t="s">
        <v>34</v>
      </c>
      <c r="D34" s="49" t="s">
        <v>22</v>
      </c>
      <c r="E34" s="10" t="str">
        <f t="shared" si="0"/>
        <v>Chiều</v>
      </c>
      <c r="F34" s="49" t="s">
        <v>33</v>
      </c>
      <c r="G34" s="62" t="s">
        <v>191</v>
      </c>
      <c r="H34" s="10" t="s">
        <v>75</v>
      </c>
      <c r="I34" s="80" t="s">
        <v>201</v>
      </c>
    </row>
    <row r="35" spans="1:9" ht="17.25" thickBot="1">
      <c r="A35" s="48" t="s">
        <v>197</v>
      </c>
      <c r="B35" s="60" t="s">
        <v>117</v>
      </c>
      <c r="C35" s="49" t="s">
        <v>34</v>
      </c>
      <c r="D35" s="49" t="s">
        <v>21</v>
      </c>
      <c r="E35" s="10" t="str">
        <f>IF(D35="S","Sáng",IF(D35="C","Chiều","Tối"))</f>
        <v>Sáng</v>
      </c>
      <c r="F35" s="49" t="s">
        <v>33</v>
      </c>
      <c r="G35" s="62" t="s">
        <v>191</v>
      </c>
      <c r="H35" s="10" t="s">
        <v>75</v>
      </c>
      <c r="I35" s="49" t="s">
        <v>202</v>
      </c>
    </row>
    <row r="36" spans="1:9" ht="17.25" thickBot="1">
      <c r="A36" s="48" t="s">
        <v>197</v>
      </c>
      <c r="B36" s="60" t="s">
        <v>221</v>
      </c>
      <c r="C36" s="49" t="s">
        <v>34</v>
      </c>
      <c r="D36" s="49" t="s">
        <v>21</v>
      </c>
      <c r="E36" s="10" t="str">
        <f t="shared" si="0"/>
        <v>Sáng</v>
      </c>
      <c r="F36" s="49" t="s">
        <v>33</v>
      </c>
      <c r="G36" s="62" t="s">
        <v>191</v>
      </c>
      <c r="H36" s="10" t="s">
        <v>75</v>
      </c>
      <c r="I36" s="49" t="s">
        <v>222</v>
      </c>
    </row>
    <row r="37" spans="1:9" ht="17.25" thickBot="1">
      <c r="A37" s="48" t="s">
        <v>197</v>
      </c>
      <c r="B37" s="49" t="s">
        <v>87</v>
      </c>
      <c r="C37" s="49" t="s">
        <v>34</v>
      </c>
      <c r="D37" s="49" t="s">
        <v>22</v>
      </c>
      <c r="E37" s="10" t="str">
        <f t="shared" si="0"/>
        <v>Chiều</v>
      </c>
      <c r="F37" s="49" t="s">
        <v>33</v>
      </c>
      <c r="G37" s="62" t="s">
        <v>191</v>
      </c>
      <c r="H37" s="10" t="s">
        <v>75</v>
      </c>
      <c r="I37" s="80" t="s">
        <v>219</v>
      </c>
    </row>
    <row r="38" spans="1:9" ht="33.75" thickBot="1">
      <c r="A38" s="48" t="s">
        <v>197</v>
      </c>
      <c r="B38" s="49" t="s">
        <v>118</v>
      </c>
      <c r="C38" s="49" t="s">
        <v>123</v>
      </c>
      <c r="D38" s="49" t="s">
        <v>21</v>
      </c>
      <c r="E38" s="10" t="str">
        <f t="shared" si="0"/>
        <v>Sáng</v>
      </c>
      <c r="F38" s="49" t="s">
        <v>33</v>
      </c>
      <c r="G38" s="62" t="s">
        <v>192</v>
      </c>
      <c r="H38" s="10" t="s">
        <v>75</v>
      </c>
      <c r="I38" s="49" t="s">
        <v>203</v>
      </c>
    </row>
    <row r="39" spans="1:9" ht="33.75" thickBot="1">
      <c r="A39" s="48" t="s">
        <v>197</v>
      </c>
      <c r="B39" s="49" t="s">
        <v>119</v>
      </c>
      <c r="C39" s="49" t="s">
        <v>123</v>
      </c>
      <c r="D39" s="49" t="s">
        <v>22</v>
      </c>
      <c r="E39" s="10" t="str">
        <f t="shared" si="0"/>
        <v>Chiều</v>
      </c>
      <c r="F39" s="49" t="s">
        <v>33</v>
      </c>
      <c r="G39" s="62" t="s">
        <v>192</v>
      </c>
      <c r="H39" s="10" t="s">
        <v>75</v>
      </c>
      <c r="I39" s="80" t="s">
        <v>203</v>
      </c>
    </row>
    <row r="40" spans="1:9" ht="33.75" thickBot="1">
      <c r="A40" s="48" t="s">
        <v>197</v>
      </c>
      <c r="B40" s="49" t="s">
        <v>120</v>
      </c>
      <c r="C40" s="49" t="s">
        <v>123</v>
      </c>
      <c r="D40" s="49" t="s">
        <v>21</v>
      </c>
      <c r="E40" s="10" t="str">
        <f t="shared" si="0"/>
        <v>Sáng</v>
      </c>
      <c r="F40" s="49" t="s">
        <v>33</v>
      </c>
      <c r="G40" s="62" t="s">
        <v>192</v>
      </c>
      <c r="H40" s="10" t="s">
        <v>75</v>
      </c>
      <c r="I40" s="49" t="s">
        <v>204</v>
      </c>
    </row>
    <row r="41" spans="1:9" ht="33.75" thickBot="1">
      <c r="A41" s="48" t="s">
        <v>197</v>
      </c>
      <c r="B41" s="49" t="s">
        <v>121</v>
      </c>
      <c r="C41" s="49" t="s">
        <v>123</v>
      </c>
      <c r="D41" s="49" t="s">
        <v>22</v>
      </c>
      <c r="E41" s="10" t="str">
        <f t="shared" si="0"/>
        <v>Chiều</v>
      </c>
      <c r="F41" s="49" t="s">
        <v>33</v>
      </c>
      <c r="G41" s="62" t="s">
        <v>192</v>
      </c>
      <c r="H41" s="10" t="s">
        <v>75</v>
      </c>
      <c r="I41" s="80" t="s">
        <v>204</v>
      </c>
    </row>
    <row r="42" spans="1:9" ht="33.75" thickBot="1">
      <c r="A42" s="48" t="s">
        <v>197</v>
      </c>
      <c r="B42" s="49" t="s">
        <v>122</v>
      </c>
      <c r="C42" s="49" t="s">
        <v>123</v>
      </c>
      <c r="D42" s="49" t="s">
        <v>21</v>
      </c>
      <c r="E42" s="10" t="str">
        <f t="shared" si="0"/>
        <v>Sáng</v>
      </c>
      <c r="F42" s="49" t="s">
        <v>33</v>
      </c>
      <c r="G42" s="62" t="s">
        <v>192</v>
      </c>
      <c r="H42" s="10" t="s">
        <v>75</v>
      </c>
      <c r="I42" s="49" t="s">
        <v>205</v>
      </c>
    </row>
    <row r="43" spans="1:9" ht="33.75" thickBot="1">
      <c r="A43" s="48" t="s">
        <v>197</v>
      </c>
      <c r="B43" s="49" t="s">
        <v>124</v>
      </c>
      <c r="C43" s="49" t="s">
        <v>123</v>
      </c>
      <c r="D43" s="49" t="s">
        <v>22</v>
      </c>
      <c r="E43" s="10" t="str">
        <f t="shared" si="0"/>
        <v>Chiều</v>
      </c>
      <c r="F43" s="49" t="s">
        <v>33</v>
      </c>
      <c r="G43" s="62" t="s">
        <v>192</v>
      </c>
      <c r="H43" s="10" t="s">
        <v>75</v>
      </c>
      <c r="I43" s="80" t="s">
        <v>205</v>
      </c>
    </row>
    <row r="44" spans="1:9" ht="33.75" thickBot="1">
      <c r="A44" s="48" t="s">
        <v>197</v>
      </c>
      <c r="B44" s="49" t="s">
        <v>125</v>
      </c>
      <c r="C44" s="49" t="s">
        <v>123</v>
      </c>
      <c r="D44" s="49" t="s">
        <v>21</v>
      </c>
      <c r="E44" s="10" t="str">
        <f t="shared" si="0"/>
        <v>Sáng</v>
      </c>
      <c r="F44" s="49" t="s">
        <v>33</v>
      </c>
      <c r="G44" s="62" t="s">
        <v>192</v>
      </c>
      <c r="H44" s="10" t="s">
        <v>75</v>
      </c>
      <c r="I44" s="49" t="s">
        <v>206</v>
      </c>
    </row>
    <row r="45" spans="1:9" ht="33.75" thickBot="1">
      <c r="A45" s="48" t="s">
        <v>197</v>
      </c>
      <c r="B45" s="49" t="s">
        <v>126</v>
      </c>
      <c r="C45" s="49" t="s">
        <v>123</v>
      </c>
      <c r="D45" s="49" t="s">
        <v>22</v>
      </c>
      <c r="E45" s="10" t="str">
        <f t="shared" si="0"/>
        <v>Chiều</v>
      </c>
      <c r="F45" s="49" t="s">
        <v>33</v>
      </c>
      <c r="G45" s="62" t="s">
        <v>192</v>
      </c>
      <c r="H45" s="10" t="s">
        <v>75</v>
      </c>
      <c r="I45" s="80" t="s">
        <v>206</v>
      </c>
    </row>
    <row r="46" spans="1:9" ht="33.75" thickBot="1">
      <c r="A46" s="48" t="s">
        <v>197</v>
      </c>
      <c r="B46" s="49" t="s">
        <v>128</v>
      </c>
      <c r="C46" s="49" t="s">
        <v>123</v>
      </c>
      <c r="D46" s="49" t="s">
        <v>21</v>
      </c>
      <c r="E46" s="10" t="str">
        <f t="shared" si="0"/>
        <v>Sáng</v>
      </c>
      <c r="F46" s="49" t="s">
        <v>33</v>
      </c>
      <c r="G46" s="62" t="s">
        <v>192</v>
      </c>
      <c r="H46" s="10" t="s">
        <v>75</v>
      </c>
      <c r="I46" s="49" t="s">
        <v>207</v>
      </c>
    </row>
    <row r="47" spans="1:9" ht="33.75" thickBot="1">
      <c r="A47" s="48" t="s">
        <v>197</v>
      </c>
      <c r="B47" s="49" t="s">
        <v>127</v>
      </c>
      <c r="C47" s="49" t="s">
        <v>123</v>
      </c>
      <c r="D47" s="49" t="s">
        <v>22</v>
      </c>
      <c r="E47" s="10" t="str">
        <f t="shared" si="0"/>
        <v>Chiều</v>
      </c>
      <c r="F47" s="49" t="s">
        <v>33</v>
      </c>
      <c r="G47" s="62" t="s">
        <v>192</v>
      </c>
      <c r="H47" s="10" t="s">
        <v>75</v>
      </c>
      <c r="I47" s="80" t="s">
        <v>207</v>
      </c>
    </row>
    <row r="48" spans="1:9" ht="33.75" thickBot="1">
      <c r="A48" s="48" t="s">
        <v>197</v>
      </c>
      <c r="B48" s="49" t="s">
        <v>129</v>
      </c>
      <c r="C48" s="49" t="s">
        <v>123</v>
      </c>
      <c r="D48" s="49" t="s">
        <v>21</v>
      </c>
      <c r="E48" s="10" t="str">
        <f t="shared" si="0"/>
        <v>Sáng</v>
      </c>
      <c r="F48" s="49" t="s">
        <v>33</v>
      </c>
      <c r="G48" s="62" t="s">
        <v>192</v>
      </c>
      <c r="H48" s="10" t="s">
        <v>75</v>
      </c>
      <c r="I48" s="49" t="s">
        <v>208</v>
      </c>
    </row>
    <row r="49" spans="1:9" ht="33.75" thickBot="1">
      <c r="A49" s="48" t="s">
        <v>197</v>
      </c>
      <c r="B49" s="49" t="s">
        <v>130</v>
      </c>
      <c r="C49" s="49" t="s">
        <v>123</v>
      </c>
      <c r="D49" s="49" t="s">
        <v>22</v>
      </c>
      <c r="E49" s="10" t="str">
        <f t="shared" si="0"/>
        <v>Chiều</v>
      </c>
      <c r="F49" s="49" t="s">
        <v>33</v>
      </c>
      <c r="G49" s="62" t="s">
        <v>192</v>
      </c>
      <c r="H49" s="10" t="s">
        <v>75</v>
      </c>
      <c r="I49" s="80" t="s">
        <v>208</v>
      </c>
    </row>
    <row r="50" spans="1:9" ht="33.75" thickBot="1">
      <c r="A50" s="48" t="s">
        <v>197</v>
      </c>
      <c r="B50" s="49" t="s">
        <v>131</v>
      </c>
      <c r="C50" s="49" t="s">
        <v>123</v>
      </c>
      <c r="D50" s="49" t="s">
        <v>21</v>
      </c>
      <c r="E50" s="10" t="str">
        <f t="shared" si="0"/>
        <v>Sáng</v>
      </c>
      <c r="F50" s="49" t="s">
        <v>33</v>
      </c>
      <c r="G50" s="62" t="s">
        <v>192</v>
      </c>
      <c r="H50" s="10" t="s">
        <v>75</v>
      </c>
      <c r="I50" s="49" t="s">
        <v>209</v>
      </c>
    </row>
    <row r="51" spans="1:9" ht="33.75" thickBot="1">
      <c r="A51" s="48" t="s">
        <v>197</v>
      </c>
      <c r="B51" s="49" t="s">
        <v>132</v>
      </c>
      <c r="C51" s="49" t="s">
        <v>123</v>
      </c>
      <c r="D51" s="49" t="s">
        <v>22</v>
      </c>
      <c r="E51" s="10" t="str">
        <f t="shared" si="0"/>
        <v>Chiều</v>
      </c>
      <c r="F51" s="49" t="s">
        <v>33</v>
      </c>
      <c r="G51" s="62" t="s">
        <v>192</v>
      </c>
      <c r="H51" s="10" t="s">
        <v>75</v>
      </c>
      <c r="I51" s="80" t="s">
        <v>209</v>
      </c>
    </row>
    <row r="52" spans="1:9" ht="33.75" thickBot="1">
      <c r="A52" s="48" t="s">
        <v>197</v>
      </c>
      <c r="B52" s="49" t="s">
        <v>133</v>
      </c>
      <c r="C52" s="49" t="s">
        <v>123</v>
      </c>
      <c r="D52" s="49" t="s">
        <v>21</v>
      </c>
      <c r="E52" s="10" t="str">
        <f t="shared" si="0"/>
        <v>Sáng</v>
      </c>
      <c r="F52" s="49" t="s">
        <v>33</v>
      </c>
      <c r="G52" s="62" t="s">
        <v>192</v>
      </c>
      <c r="H52" s="10" t="s">
        <v>75</v>
      </c>
      <c r="I52" s="49" t="s">
        <v>210</v>
      </c>
    </row>
    <row r="53" spans="1:9" ht="33.75" thickBot="1">
      <c r="A53" s="48" t="s">
        <v>197</v>
      </c>
      <c r="B53" s="49" t="s">
        <v>134</v>
      </c>
      <c r="C53" s="49" t="s">
        <v>123</v>
      </c>
      <c r="D53" s="49" t="s">
        <v>22</v>
      </c>
      <c r="E53" s="10" t="str">
        <f t="shared" si="0"/>
        <v>Chiều</v>
      </c>
      <c r="F53" s="49" t="s">
        <v>33</v>
      </c>
      <c r="G53" s="62" t="s">
        <v>192</v>
      </c>
      <c r="H53" s="10" t="s">
        <v>75</v>
      </c>
      <c r="I53" s="80" t="s">
        <v>210</v>
      </c>
    </row>
    <row r="54" spans="1:9" ht="33.75" thickBot="1">
      <c r="A54" s="48" t="s">
        <v>197</v>
      </c>
      <c r="B54" s="49" t="s">
        <v>71</v>
      </c>
      <c r="C54" s="49" t="s">
        <v>123</v>
      </c>
      <c r="D54" s="49" t="s">
        <v>21</v>
      </c>
      <c r="E54" s="10" t="str">
        <f>IF(D54="S","Sáng",IF(D54="C","Chiều","Tối"))</f>
        <v>Sáng</v>
      </c>
      <c r="F54" s="49" t="s">
        <v>33</v>
      </c>
      <c r="G54" s="62" t="s">
        <v>192</v>
      </c>
      <c r="H54" s="10" t="s">
        <v>75</v>
      </c>
      <c r="I54" s="49" t="s">
        <v>211</v>
      </c>
    </row>
    <row r="55" spans="1:9" ht="33.75" thickBot="1">
      <c r="A55" s="48" t="s">
        <v>197</v>
      </c>
      <c r="B55" s="49" t="s">
        <v>96</v>
      </c>
      <c r="C55" s="49" t="s">
        <v>123</v>
      </c>
      <c r="D55" s="49" t="s">
        <v>22</v>
      </c>
      <c r="E55" s="10" t="str">
        <f>IF(D55="S","Sáng",IF(D55="C","Chiều","Tối"))</f>
        <v>Chiều</v>
      </c>
      <c r="F55" s="49" t="s">
        <v>33</v>
      </c>
      <c r="G55" s="62" t="s">
        <v>192</v>
      </c>
      <c r="H55" s="10" t="s">
        <v>75</v>
      </c>
      <c r="I55" s="80" t="s">
        <v>211</v>
      </c>
    </row>
    <row r="56" spans="1:9" ht="33.75" thickBot="1">
      <c r="A56" s="48" t="s">
        <v>197</v>
      </c>
      <c r="B56" s="49" t="s">
        <v>135</v>
      </c>
      <c r="C56" s="49" t="s">
        <v>123</v>
      </c>
      <c r="D56" s="49" t="s">
        <v>21</v>
      </c>
      <c r="E56" s="10" t="str">
        <f>IF(D56="S","Sáng",IF(D56="C","Chiều","Tối"))</f>
        <v>Sáng</v>
      </c>
      <c r="F56" s="49" t="s">
        <v>33</v>
      </c>
      <c r="G56" s="62" t="s">
        <v>192</v>
      </c>
      <c r="H56" s="10" t="s">
        <v>75</v>
      </c>
      <c r="I56" s="49" t="s">
        <v>212</v>
      </c>
    </row>
    <row r="57" spans="1:9" ht="33.75" thickBot="1">
      <c r="A57" s="48" t="s">
        <v>197</v>
      </c>
      <c r="B57" s="49" t="s">
        <v>136</v>
      </c>
      <c r="C57" s="49" t="s">
        <v>123</v>
      </c>
      <c r="D57" s="49" t="s">
        <v>22</v>
      </c>
      <c r="E57" s="10" t="str">
        <f t="shared" si="0"/>
        <v>Chiều</v>
      </c>
      <c r="F57" s="49" t="s">
        <v>33</v>
      </c>
      <c r="G57" s="62" t="s">
        <v>192</v>
      </c>
      <c r="H57" s="10" t="s">
        <v>75</v>
      </c>
      <c r="I57" s="80" t="s">
        <v>212</v>
      </c>
    </row>
    <row r="58" spans="1:9" ht="33.75" thickBot="1">
      <c r="A58" s="48" t="s">
        <v>197</v>
      </c>
      <c r="B58" s="49" t="s">
        <v>137</v>
      </c>
      <c r="C58" s="49" t="s">
        <v>123</v>
      </c>
      <c r="D58" s="49" t="s">
        <v>21</v>
      </c>
      <c r="E58" s="10" t="str">
        <f t="shared" si="0"/>
        <v>Sáng</v>
      </c>
      <c r="F58" s="49" t="s">
        <v>33</v>
      </c>
      <c r="G58" s="62" t="s">
        <v>192</v>
      </c>
      <c r="H58" s="10" t="s">
        <v>75</v>
      </c>
      <c r="I58" s="49" t="s">
        <v>213</v>
      </c>
    </row>
    <row r="59" spans="1:9" ht="33.75" thickBot="1">
      <c r="A59" s="48" t="s">
        <v>197</v>
      </c>
      <c r="B59" s="49" t="s">
        <v>138</v>
      </c>
      <c r="C59" s="49" t="s">
        <v>123</v>
      </c>
      <c r="D59" s="49" t="s">
        <v>22</v>
      </c>
      <c r="E59" s="10" t="str">
        <f>IF(D59="S","Sáng",IF(D59="C","Chiều","Tối"))</f>
        <v>Chiều</v>
      </c>
      <c r="F59" s="49" t="s">
        <v>33</v>
      </c>
      <c r="G59" s="62" t="s">
        <v>192</v>
      </c>
      <c r="H59" s="10" t="s">
        <v>75</v>
      </c>
      <c r="I59" s="80" t="s">
        <v>213</v>
      </c>
    </row>
    <row r="60" spans="1:9" ht="33">
      <c r="A60" s="48" t="s">
        <v>197</v>
      </c>
      <c r="B60" s="49" t="s">
        <v>139</v>
      </c>
      <c r="C60" s="49" t="s">
        <v>123</v>
      </c>
      <c r="D60" s="49" t="s">
        <v>21</v>
      </c>
      <c r="E60" s="10" t="str">
        <f>IF(D60="S","Sáng",IF(D60="C","Chiều","Tối"))</f>
        <v>Sáng</v>
      </c>
      <c r="F60" s="49" t="s">
        <v>33</v>
      </c>
      <c r="G60" s="62" t="s">
        <v>192</v>
      </c>
      <c r="H60" s="10" t="s">
        <v>75</v>
      </c>
      <c r="I60" s="49" t="s">
        <v>214</v>
      </c>
    </row>
    <row r="61" spans="2:4" ht="16.5">
      <c r="B61" s="49" t="s">
        <v>32</v>
      </c>
      <c r="C61" s="61" t="s">
        <v>21</v>
      </c>
      <c r="D61" s="61">
        <f>COUNTIF(D4:D13,"S")+COUNTIF(D21:D30,"S")</f>
        <v>10</v>
      </c>
    </row>
    <row r="62" spans="2:4" ht="16.5">
      <c r="B62" s="49" t="s">
        <v>32</v>
      </c>
      <c r="C62" s="61" t="s">
        <v>22</v>
      </c>
      <c r="D62" s="61">
        <f>COUNTIF(D4:D13,"C")+COUNTIF(D21:D30,"C")</f>
        <v>10</v>
      </c>
    </row>
    <row r="63" spans="2:4" ht="16.5">
      <c r="B63" s="49" t="s">
        <v>34</v>
      </c>
      <c r="C63" s="61" t="s">
        <v>21</v>
      </c>
      <c r="D63" s="61">
        <f>COUNTIF(D14:D20,"S")+COUNTIF(D31:D37,"S")</f>
        <v>7</v>
      </c>
    </row>
    <row r="64" spans="2:4" ht="16.5">
      <c r="B64" s="49" t="s">
        <v>34</v>
      </c>
      <c r="C64" s="61" t="s">
        <v>22</v>
      </c>
      <c r="D64" s="61">
        <f>COUNTIF(D14:D20,"S")+COUNTIF(D31:D37,"C")</f>
        <v>6</v>
      </c>
    </row>
    <row r="65" spans="2:4" ht="16.5">
      <c r="B65" s="49" t="s">
        <v>123</v>
      </c>
      <c r="C65" s="61" t="s">
        <v>21</v>
      </c>
      <c r="D65" s="61">
        <f>COUNTIF(D38:D61,"S")</f>
        <v>12</v>
      </c>
    </row>
    <row r="66" spans="2:4" ht="16.5">
      <c r="B66" s="49" t="s">
        <v>123</v>
      </c>
      <c r="C66" s="61" t="s">
        <v>22</v>
      </c>
      <c r="D66" s="61">
        <f>COUNTIF(D38:D60,"C")</f>
        <v>11</v>
      </c>
    </row>
    <row r="67" spans="2:4" ht="16.5">
      <c r="B67" s="49" t="s">
        <v>140</v>
      </c>
      <c r="C67" s="61" t="s">
        <v>21</v>
      </c>
      <c r="D67" s="61">
        <f>D61+D63+D65</f>
        <v>29</v>
      </c>
    </row>
    <row r="68" spans="2:4" ht="16.5">
      <c r="B68" s="49" t="s">
        <v>140</v>
      </c>
      <c r="C68" s="61" t="s">
        <v>22</v>
      </c>
      <c r="D68" s="61">
        <f>D62+D64+D66</f>
        <v>27</v>
      </c>
    </row>
  </sheetData>
  <sheetProtection/>
  <autoFilter ref="A3:I62"/>
  <conditionalFormatting sqref="B61 A4:I60">
    <cfRule type="cellIs" priority="127" dxfId="13" operator="equal" stopIfTrue="1">
      <formula>"LT"</formula>
    </cfRule>
    <cfRule type="cellIs" priority="128" dxfId="12" operator="equal" stopIfTrue="1">
      <formula>"CT"</formula>
    </cfRule>
    <cfRule type="cellIs" priority="129" dxfId="20" operator="equal" stopIfTrue="1">
      <formula>"Thi"</formula>
    </cfRule>
  </conditionalFormatting>
  <conditionalFormatting sqref="B62">
    <cfRule type="cellIs" priority="124" dxfId="13" operator="equal" stopIfTrue="1">
      <formula>"LT"</formula>
    </cfRule>
    <cfRule type="cellIs" priority="125" dxfId="12" operator="equal" stopIfTrue="1">
      <formula>"CT"</formula>
    </cfRule>
    <cfRule type="cellIs" priority="126" dxfId="20" operator="equal" stopIfTrue="1">
      <formula>"Thi"</formula>
    </cfRule>
  </conditionalFormatting>
  <conditionalFormatting sqref="B63">
    <cfRule type="cellIs" priority="121" dxfId="13" operator="equal" stopIfTrue="1">
      <formula>"LT"</formula>
    </cfRule>
    <cfRule type="cellIs" priority="122" dxfId="12" operator="equal" stopIfTrue="1">
      <formula>"CT"</formula>
    </cfRule>
    <cfRule type="cellIs" priority="123" dxfId="20" operator="equal" stopIfTrue="1">
      <formula>"Thi"</formula>
    </cfRule>
  </conditionalFormatting>
  <conditionalFormatting sqref="B64">
    <cfRule type="cellIs" priority="118" dxfId="13" operator="equal" stopIfTrue="1">
      <formula>"LT"</formula>
    </cfRule>
    <cfRule type="cellIs" priority="119" dxfId="12" operator="equal" stopIfTrue="1">
      <formula>"CT"</formula>
    </cfRule>
    <cfRule type="cellIs" priority="120" dxfId="20" operator="equal" stopIfTrue="1">
      <formula>"Thi"</formula>
    </cfRule>
  </conditionalFormatting>
  <conditionalFormatting sqref="B65">
    <cfRule type="cellIs" priority="115" dxfId="13" operator="equal" stopIfTrue="1">
      <formula>"LT"</formula>
    </cfRule>
    <cfRule type="cellIs" priority="116" dxfId="12" operator="equal" stopIfTrue="1">
      <formula>"CT"</formula>
    </cfRule>
    <cfRule type="cellIs" priority="117" dxfId="20" operator="equal" stopIfTrue="1">
      <formula>"Thi"</formula>
    </cfRule>
  </conditionalFormatting>
  <conditionalFormatting sqref="B66">
    <cfRule type="cellIs" priority="112" dxfId="13" operator="equal" stopIfTrue="1">
      <formula>"LT"</formula>
    </cfRule>
    <cfRule type="cellIs" priority="113" dxfId="12" operator="equal" stopIfTrue="1">
      <formula>"CT"</formula>
    </cfRule>
    <cfRule type="cellIs" priority="114" dxfId="20" operator="equal" stopIfTrue="1">
      <formula>"Thi"</formula>
    </cfRule>
  </conditionalFormatting>
  <conditionalFormatting sqref="B66">
    <cfRule type="cellIs" priority="109" dxfId="13" operator="equal" stopIfTrue="1">
      <formula>"LT"</formula>
    </cfRule>
    <cfRule type="cellIs" priority="110" dxfId="12" operator="equal" stopIfTrue="1">
      <formula>"CT"</formula>
    </cfRule>
    <cfRule type="cellIs" priority="111" dxfId="20" operator="equal" stopIfTrue="1">
      <formula>"Thi"</formula>
    </cfRule>
  </conditionalFormatting>
  <conditionalFormatting sqref="B67">
    <cfRule type="cellIs" priority="106" dxfId="13" operator="equal" stopIfTrue="1">
      <formula>"LT"</formula>
    </cfRule>
    <cfRule type="cellIs" priority="107" dxfId="12" operator="equal" stopIfTrue="1">
      <formula>"CT"</formula>
    </cfRule>
    <cfRule type="cellIs" priority="108" dxfId="20" operator="equal" stopIfTrue="1">
      <formula>"Thi"</formula>
    </cfRule>
  </conditionalFormatting>
  <conditionalFormatting sqref="B67">
    <cfRule type="cellIs" priority="103" dxfId="13" operator="equal" stopIfTrue="1">
      <formula>"LT"</formula>
    </cfRule>
    <cfRule type="cellIs" priority="104" dxfId="12" operator="equal" stopIfTrue="1">
      <formula>"CT"</formula>
    </cfRule>
    <cfRule type="cellIs" priority="105" dxfId="20" operator="equal" stopIfTrue="1">
      <formula>"Thi"</formula>
    </cfRule>
  </conditionalFormatting>
  <conditionalFormatting sqref="B68">
    <cfRule type="cellIs" priority="100" dxfId="13" operator="equal" stopIfTrue="1">
      <formula>"LT"</formula>
    </cfRule>
    <cfRule type="cellIs" priority="101" dxfId="12" operator="equal" stopIfTrue="1">
      <formula>"CT"</formula>
    </cfRule>
    <cfRule type="cellIs" priority="102" dxfId="20" operator="equal" stopIfTrue="1">
      <formula>"Thi"</formula>
    </cfRule>
  </conditionalFormatting>
  <conditionalFormatting sqref="B68">
    <cfRule type="cellIs" priority="97" dxfId="13" operator="equal" stopIfTrue="1">
      <formula>"LT"</formula>
    </cfRule>
    <cfRule type="cellIs" priority="98" dxfId="12" operator="equal" stopIfTrue="1">
      <formula>"CT"</formula>
    </cfRule>
    <cfRule type="cellIs" priority="99" dxfId="20" operator="equal" stopIfTrue="1">
      <formula>"Thi"</formula>
    </cfRule>
  </conditionalFormatting>
  <conditionalFormatting sqref="B68">
    <cfRule type="cellIs" priority="94" dxfId="13" operator="equal" stopIfTrue="1">
      <formula>"LT"</formula>
    </cfRule>
    <cfRule type="cellIs" priority="95" dxfId="12" operator="equal" stopIfTrue="1">
      <formula>"CT"</formula>
    </cfRule>
    <cfRule type="cellIs" priority="96" dxfId="20" operator="equal" stopIfTrue="1">
      <formula>"Thi"</formula>
    </cfRule>
  </conditionalFormatting>
  <conditionalFormatting sqref="B68">
    <cfRule type="cellIs" priority="91" dxfId="13" operator="equal" stopIfTrue="1">
      <formula>"LT"</formula>
    </cfRule>
    <cfRule type="cellIs" priority="92" dxfId="12" operator="equal" stopIfTrue="1">
      <formula>"CT"</formula>
    </cfRule>
    <cfRule type="cellIs" priority="93" dxfId="20" operator="equal" stopIfTrue="1">
      <formula>"Thi"</formula>
    </cfRule>
  </conditionalFormatting>
  <conditionalFormatting sqref="I4:I12 I21:I30">
    <cfRule type="cellIs" priority="88" dxfId="13" operator="equal" stopIfTrue="1">
      <formula>"LT"</formula>
    </cfRule>
    <cfRule type="cellIs" priority="89" dxfId="12" operator="equal" stopIfTrue="1">
      <formula>"CT"</formula>
    </cfRule>
    <cfRule type="cellIs" priority="90" dxfId="11" operator="equal" stopIfTrue="1">
      <formula>"Thi"</formula>
    </cfRule>
  </conditionalFormatting>
  <conditionalFormatting sqref="I13">
    <cfRule type="cellIs" priority="73" dxfId="13" operator="equal" stopIfTrue="1">
      <formula>"LT"</formula>
    </cfRule>
    <cfRule type="cellIs" priority="74" dxfId="12" operator="equal" stopIfTrue="1">
      <formula>"CT"</formula>
    </cfRule>
    <cfRule type="cellIs" priority="75" dxfId="11" operator="equal" stopIfTrue="1">
      <formula>"Thi"</formula>
    </cfRule>
  </conditionalFormatting>
  <conditionalFormatting sqref="I4:I60">
    <cfRule type="cellIs" priority="70" dxfId="13" operator="equal" stopIfTrue="1">
      <formula>"LT"</formula>
    </cfRule>
    <cfRule type="cellIs" priority="71" dxfId="12" operator="equal" stopIfTrue="1">
      <formula>"CT"</formula>
    </cfRule>
    <cfRule type="cellIs" priority="72" dxfId="11" operator="equal" stopIfTrue="1">
      <formula>"Thi"</formula>
    </cfRule>
  </conditionalFormatting>
  <conditionalFormatting sqref="I4:I60">
    <cfRule type="cellIs" priority="67" dxfId="13" operator="equal" stopIfTrue="1">
      <formula>"LT"</formula>
    </cfRule>
    <cfRule type="cellIs" priority="68" dxfId="12" operator="equal" stopIfTrue="1">
      <formula>"CT"</formula>
    </cfRule>
    <cfRule type="cellIs" priority="69" dxfId="20" operator="equal" stopIfTrue="1">
      <formula>"Thi"</formula>
    </cfRule>
  </conditionalFormatting>
  <conditionalFormatting sqref="I4:I12 I21:I30">
    <cfRule type="cellIs" priority="64" dxfId="13" operator="equal" stopIfTrue="1">
      <formula>"LT"</formula>
    </cfRule>
    <cfRule type="cellIs" priority="65" dxfId="12" operator="equal" stopIfTrue="1">
      <formula>"CT"</formula>
    </cfRule>
    <cfRule type="cellIs" priority="66" dxfId="11" operator="equal" stopIfTrue="1">
      <formula>"Thi"</formula>
    </cfRule>
  </conditionalFormatting>
  <conditionalFormatting sqref="I4:I13">
    <cfRule type="cellIs" priority="61" dxfId="13" operator="equal" stopIfTrue="1">
      <formula>"LT"</formula>
    </cfRule>
    <cfRule type="cellIs" priority="62" dxfId="12" operator="equal" stopIfTrue="1">
      <formula>"CT"</formula>
    </cfRule>
    <cfRule type="cellIs" priority="63" dxfId="20" operator="equal" stopIfTrue="1">
      <formula>"Thi"</formula>
    </cfRule>
  </conditionalFormatting>
  <conditionalFormatting sqref="I4:I12">
    <cfRule type="cellIs" priority="58" dxfId="13" operator="equal" stopIfTrue="1">
      <formula>"LT"</formula>
    </cfRule>
    <cfRule type="cellIs" priority="59" dxfId="12" operator="equal" stopIfTrue="1">
      <formula>"CT"</formula>
    </cfRule>
    <cfRule type="cellIs" priority="60" dxfId="11" operator="equal" stopIfTrue="1">
      <formula>"Thi"</formula>
    </cfRule>
  </conditionalFormatting>
  <conditionalFormatting sqref="I13">
    <cfRule type="cellIs" priority="55" dxfId="13" operator="equal" stopIfTrue="1">
      <formula>"LT"</formula>
    </cfRule>
    <cfRule type="cellIs" priority="56" dxfId="12" operator="equal" stopIfTrue="1">
      <formula>"CT"</formula>
    </cfRule>
    <cfRule type="cellIs" priority="57" dxfId="11" operator="equal" stopIfTrue="1">
      <formula>"Thi"</formula>
    </cfRule>
  </conditionalFormatting>
  <conditionalFormatting sqref="I13">
    <cfRule type="cellIs" priority="52" dxfId="13" operator="equal" stopIfTrue="1">
      <formula>"LT"</formula>
    </cfRule>
    <cfRule type="cellIs" priority="53" dxfId="12" operator="equal" stopIfTrue="1">
      <formula>"CT"</formula>
    </cfRule>
    <cfRule type="cellIs" priority="54" dxfId="11" operator="equal" stopIfTrue="1">
      <formula>"Thi"</formula>
    </cfRule>
  </conditionalFormatting>
  <conditionalFormatting sqref="I13">
    <cfRule type="cellIs" priority="49" dxfId="13" operator="equal" stopIfTrue="1">
      <formula>"LT"</formula>
    </cfRule>
    <cfRule type="cellIs" priority="50" dxfId="12" operator="equal" stopIfTrue="1">
      <formula>"CT"</formula>
    </cfRule>
    <cfRule type="cellIs" priority="51" dxfId="11" operator="equal" stopIfTrue="1">
      <formula>"Thi"</formula>
    </cfRule>
  </conditionalFormatting>
  <conditionalFormatting sqref="I25:I26">
    <cfRule type="cellIs" priority="46" dxfId="13" operator="equal" stopIfTrue="1">
      <formula>"LT"</formula>
    </cfRule>
    <cfRule type="cellIs" priority="47" dxfId="12" operator="equal" stopIfTrue="1">
      <formula>"CT"</formula>
    </cfRule>
    <cfRule type="cellIs" priority="48" dxfId="20" operator="equal" stopIfTrue="1">
      <formula>"Thi"</formula>
    </cfRule>
  </conditionalFormatting>
  <conditionalFormatting sqref="I25:I26">
    <cfRule type="cellIs" priority="43" dxfId="13" operator="equal" stopIfTrue="1">
      <formula>"LT"</formula>
    </cfRule>
    <cfRule type="cellIs" priority="44" dxfId="12" operator="equal" stopIfTrue="1">
      <formula>"CT"</formula>
    </cfRule>
    <cfRule type="cellIs" priority="45" dxfId="11" operator="equal" stopIfTrue="1">
      <formula>"Thi"</formula>
    </cfRule>
  </conditionalFormatting>
  <conditionalFormatting sqref="I25:I26">
    <cfRule type="cellIs" priority="40" dxfId="13" operator="equal" stopIfTrue="1">
      <formula>"LT"</formula>
    </cfRule>
    <cfRule type="cellIs" priority="41" dxfId="12" operator="equal" stopIfTrue="1">
      <formula>"CT"</formula>
    </cfRule>
    <cfRule type="cellIs" priority="42" dxfId="11" operator="equal" stopIfTrue="1">
      <formula>"Thi"</formula>
    </cfRule>
  </conditionalFormatting>
  <conditionalFormatting sqref="I25:I26">
    <cfRule type="cellIs" priority="37" dxfId="13" operator="equal" stopIfTrue="1">
      <formula>"LT"</formula>
    </cfRule>
    <cfRule type="cellIs" priority="38" dxfId="12" operator="equal" stopIfTrue="1">
      <formula>"CT"</formula>
    </cfRule>
    <cfRule type="cellIs" priority="39" dxfId="11" operator="equal" stopIfTrue="1">
      <formula>"Thi"</formula>
    </cfRule>
  </conditionalFormatting>
  <conditionalFormatting sqref="I4:I60">
    <cfRule type="cellIs" priority="34" dxfId="13" operator="equal" stopIfTrue="1">
      <formula>"LT"</formula>
    </cfRule>
    <cfRule type="cellIs" priority="35" dxfId="12" operator="equal" stopIfTrue="1">
      <formula>"CT"</formula>
    </cfRule>
    <cfRule type="cellIs" priority="36" dxfId="11" operator="equal" stopIfTrue="1">
      <formula>"Thi"</formula>
    </cfRule>
  </conditionalFormatting>
  <conditionalFormatting sqref="I4:I60">
    <cfRule type="cellIs" priority="31" dxfId="13" operator="equal" stopIfTrue="1">
      <formula>"LT"</formula>
    </cfRule>
    <cfRule type="cellIs" priority="32" dxfId="12" operator="equal" stopIfTrue="1">
      <formula>"CT"</formula>
    </cfRule>
    <cfRule type="cellIs" priority="33" dxfId="20" operator="equal" stopIfTrue="1">
      <formula>"Thi"</formula>
    </cfRule>
  </conditionalFormatting>
  <conditionalFormatting sqref="I4:I12 I21:I30">
    <cfRule type="cellIs" priority="28" dxfId="13" operator="equal" stopIfTrue="1">
      <formula>"LT"</formula>
    </cfRule>
    <cfRule type="cellIs" priority="29" dxfId="12" operator="equal" stopIfTrue="1">
      <formula>"CT"</formula>
    </cfRule>
    <cfRule type="cellIs" priority="30" dxfId="11" operator="equal" stopIfTrue="1">
      <formula>"Thi"</formula>
    </cfRule>
  </conditionalFormatting>
  <conditionalFormatting sqref="I4:I13">
    <cfRule type="cellIs" priority="25" dxfId="13" operator="equal" stopIfTrue="1">
      <formula>"LT"</formula>
    </cfRule>
    <cfRule type="cellIs" priority="26" dxfId="12" operator="equal" stopIfTrue="1">
      <formula>"CT"</formula>
    </cfRule>
    <cfRule type="cellIs" priority="27" dxfId="20" operator="equal" stopIfTrue="1">
      <formula>"Thi"</formula>
    </cfRule>
  </conditionalFormatting>
  <conditionalFormatting sqref="I4:I12">
    <cfRule type="cellIs" priority="22" dxfId="13" operator="equal" stopIfTrue="1">
      <formula>"LT"</formula>
    </cfRule>
    <cfRule type="cellIs" priority="23" dxfId="12" operator="equal" stopIfTrue="1">
      <formula>"CT"</formula>
    </cfRule>
    <cfRule type="cellIs" priority="24" dxfId="11" operator="equal" stopIfTrue="1">
      <formula>"Thi"</formula>
    </cfRule>
  </conditionalFormatting>
  <conditionalFormatting sqref="I13">
    <cfRule type="cellIs" priority="19" dxfId="13" operator="equal" stopIfTrue="1">
      <formula>"LT"</formula>
    </cfRule>
    <cfRule type="cellIs" priority="20" dxfId="12" operator="equal" stopIfTrue="1">
      <formula>"CT"</formula>
    </cfRule>
    <cfRule type="cellIs" priority="21" dxfId="11" operator="equal" stopIfTrue="1">
      <formula>"Thi"</formula>
    </cfRule>
  </conditionalFormatting>
  <conditionalFormatting sqref="I13">
    <cfRule type="cellIs" priority="16" dxfId="13" operator="equal" stopIfTrue="1">
      <formula>"LT"</formula>
    </cfRule>
    <cfRule type="cellIs" priority="17" dxfId="12" operator="equal" stopIfTrue="1">
      <formula>"CT"</formula>
    </cfRule>
    <cfRule type="cellIs" priority="18" dxfId="11" operator="equal" stopIfTrue="1">
      <formula>"Thi"</formula>
    </cfRule>
  </conditionalFormatting>
  <conditionalFormatting sqref="I13">
    <cfRule type="cellIs" priority="13" dxfId="13" operator="equal" stopIfTrue="1">
      <formula>"LT"</formula>
    </cfRule>
    <cfRule type="cellIs" priority="14" dxfId="12" operator="equal" stopIfTrue="1">
      <formula>"CT"</formula>
    </cfRule>
    <cfRule type="cellIs" priority="15" dxfId="11" operator="equal" stopIfTrue="1">
      <formula>"Thi"</formula>
    </cfRule>
  </conditionalFormatting>
  <conditionalFormatting sqref="I25:I26">
    <cfRule type="cellIs" priority="10" dxfId="13" operator="equal" stopIfTrue="1">
      <formula>"LT"</formula>
    </cfRule>
    <cfRule type="cellIs" priority="11" dxfId="12" operator="equal" stopIfTrue="1">
      <formula>"CT"</formula>
    </cfRule>
    <cfRule type="cellIs" priority="12" dxfId="20" operator="equal" stopIfTrue="1">
      <formula>"Thi"</formula>
    </cfRule>
  </conditionalFormatting>
  <conditionalFormatting sqref="I25:I26">
    <cfRule type="cellIs" priority="7" dxfId="13" operator="equal" stopIfTrue="1">
      <formula>"LT"</formula>
    </cfRule>
    <cfRule type="cellIs" priority="8" dxfId="12" operator="equal" stopIfTrue="1">
      <formula>"CT"</formula>
    </cfRule>
    <cfRule type="cellIs" priority="9" dxfId="11" operator="equal" stopIfTrue="1">
      <formula>"Thi"</formula>
    </cfRule>
  </conditionalFormatting>
  <conditionalFormatting sqref="I25:I26">
    <cfRule type="cellIs" priority="4" dxfId="13" operator="equal" stopIfTrue="1">
      <formula>"LT"</formula>
    </cfRule>
    <cfRule type="cellIs" priority="5" dxfId="12" operator="equal" stopIfTrue="1">
      <formula>"CT"</formula>
    </cfRule>
    <cfRule type="cellIs" priority="6" dxfId="11" operator="equal" stopIfTrue="1">
      <formula>"Thi"</formula>
    </cfRule>
  </conditionalFormatting>
  <conditionalFormatting sqref="I25:I26">
    <cfRule type="cellIs" priority="1" dxfId="13" operator="equal" stopIfTrue="1">
      <formula>"LT"</formula>
    </cfRule>
    <cfRule type="cellIs" priority="2" dxfId="12" operator="equal" stopIfTrue="1">
      <formula>"CT"</formula>
    </cfRule>
    <cfRule type="cellIs" priority="3" dxfId="11" operator="equal" stopIfTrue="1">
      <formula>"Thi"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tabSelected="1" zoomScale="85" zoomScaleNormal="85" zoomScalePageLayoutView="0" workbookViewId="0" topLeftCell="A49">
      <selection activeCell="N63" sqref="N63:N66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" customWidth="1"/>
    <col min="4" max="4" width="11.7109375" style="0" customWidth="1"/>
    <col min="5" max="5" width="6.7109375" style="2" customWidth="1"/>
    <col min="6" max="6" width="11.7109375" style="0" customWidth="1"/>
    <col min="7" max="7" width="6.7109375" style="2" customWidth="1"/>
    <col min="8" max="8" width="11.7109375" style="0" customWidth="1"/>
    <col min="9" max="9" width="6.7109375" style="2" customWidth="1"/>
    <col min="10" max="10" width="11.7109375" style="0" customWidth="1"/>
    <col min="11" max="11" width="6.7109375" style="3" customWidth="1"/>
    <col min="12" max="12" width="10.7109375" style="0" customWidth="1"/>
    <col min="13" max="13" width="6.7109375" style="2" customWidth="1"/>
    <col min="14" max="14" width="6.7109375" style="6" customWidth="1"/>
    <col min="15" max="15" width="9.7109375" style="4" customWidth="1"/>
    <col min="16" max="16" width="7.7109375" style="1" customWidth="1"/>
    <col min="17" max="24" width="8.8515625" style="74" customWidth="1"/>
  </cols>
  <sheetData>
    <row r="1" spans="1:16" ht="18.7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M2" s="30" t="s">
        <v>189</v>
      </c>
      <c r="O2" s="29"/>
      <c r="P2" s="29"/>
    </row>
    <row r="3" spans="1:24" s="11" customFormat="1" ht="15.75">
      <c r="A3" s="14"/>
      <c r="B3" s="15" t="s">
        <v>10</v>
      </c>
      <c r="C3" s="16" t="s">
        <v>11</v>
      </c>
      <c r="D3" s="14"/>
      <c r="E3" s="17"/>
      <c r="F3" s="15" t="s">
        <v>12</v>
      </c>
      <c r="G3" s="18">
        <v>7</v>
      </c>
      <c r="H3" s="19" t="s">
        <v>24</v>
      </c>
      <c r="I3" s="18">
        <v>1</v>
      </c>
      <c r="J3" s="20" t="s">
        <v>187</v>
      </c>
      <c r="K3" s="14"/>
      <c r="L3" s="14"/>
      <c r="M3" s="21"/>
      <c r="N3" s="21"/>
      <c r="O3" s="14"/>
      <c r="P3" s="14"/>
      <c r="Q3" s="74"/>
      <c r="R3" s="74"/>
      <c r="S3" s="74"/>
      <c r="T3" s="74"/>
      <c r="U3" s="74"/>
      <c r="V3" s="74"/>
      <c r="W3" s="74"/>
      <c r="X3" s="74"/>
    </row>
    <row r="4" spans="1:15" ht="15">
      <c r="A4" s="1"/>
      <c r="B4" s="1"/>
      <c r="C4" s="22"/>
      <c r="D4" s="1"/>
      <c r="E4" s="23"/>
      <c r="F4" s="1"/>
      <c r="G4" s="24"/>
      <c r="H4" s="24"/>
      <c r="I4" s="25"/>
      <c r="J4" s="22"/>
      <c r="K4" s="25"/>
      <c r="L4" s="26"/>
      <c r="M4" s="25"/>
      <c r="N4" s="27"/>
      <c r="O4" s="28"/>
    </row>
    <row r="5" spans="1:16" ht="14.25" customHeight="1">
      <c r="A5" s="103" t="s">
        <v>46</v>
      </c>
      <c r="B5" s="99" t="s">
        <v>13</v>
      </c>
      <c r="C5" s="100"/>
      <c r="D5" s="97" t="s">
        <v>14</v>
      </c>
      <c r="E5" s="98"/>
      <c r="F5" s="99" t="s">
        <v>15</v>
      </c>
      <c r="G5" s="100"/>
      <c r="H5" s="97" t="s">
        <v>16</v>
      </c>
      <c r="I5" s="98"/>
      <c r="J5" s="99" t="s">
        <v>17</v>
      </c>
      <c r="K5" s="100"/>
      <c r="L5" s="97" t="s">
        <v>18</v>
      </c>
      <c r="M5" s="98"/>
      <c r="N5" s="110" t="s">
        <v>23</v>
      </c>
      <c r="O5" s="106" t="s">
        <v>27</v>
      </c>
      <c r="P5" s="105" t="s">
        <v>36</v>
      </c>
    </row>
    <row r="6" spans="1:16" ht="15.75" thickBot="1">
      <c r="A6" s="104"/>
      <c r="B6" s="31" t="s">
        <v>20</v>
      </c>
      <c r="C6" s="31" t="s">
        <v>19</v>
      </c>
      <c r="D6" s="51" t="s">
        <v>20</v>
      </c>
      <c r="E6" s="51" t="s">
        <v>19</v>
      </c>
      <c r="F6" s="31" t="s">
        <v>20</v>
      </c>
      <c r="G6" s="31" t="s">
        <v>19</v>
      </c>
      <c r="H6" s="51" t="s">
        <v>20</v>
      </c>
      <c r="I6" s="51" t="s">
        <v>19</v>
      </c>
      <c r="J6" s="31" t="s">
        <v>20</v>
      </c>
      <c r="K6" s="31" t="s">
        <v>19</v>
      </c>
      <c r="L6" s="51" t="s">
        <v>20</v>
      </c>
      <c r="M6" s="51" t="s">
        <v>19</v>
      </c>
      <c r="N6" s="111"/>
      <c r="O6" s="112"/>
      <c r="P6" s="106"/>
    </row>
    <row r="7" spans="1:24" ht="18.75" customHeight="1">
      <c r="A7" s="91" t="s">
        <v>4</v>
      </c>
      <c r="B7" s="52"/>
      <c r="C7" s="53"/>
      <c r="D7" s="81" t="s">
        <v>50</v>
      </c>
      <c r="E7" s="82" t="s">
        <v>144</v>
      </c>
      <c r="F7" s="52" t="s">
        <v>141</v>
      </c>
      <c r="G7" s="53" t="s">
        <v>63</v>
      </c>
      <c r="H7" s="52" t="s">
        <v>55</v>
      </c>
      <c r="I7" s="53" t="s">
        <v>59</v>
      </c>
      <c r="J7" s="52" t="s">
        <v>141</v>
      </c>
      <c r="K7" s="53" t="s">
        <v>63</v>
      </c>
      <c r="L7" s="52" t="s">
        <v>41</v>
      </c>
      <c r="M7" s="53" t="s">
        <v>66</v>
      </c>
      <c r="N7" s="94" t="str">
        <f>VLOOKUP($A7,'Phan ca&amp; Ngay BDhoc'!$B$4:$I$60,4,0)</f>
        <v>Chiều</v>
      </c>
      <c r="O7" s="94" t="str">
        <f>VLOOKUP($A7,'Phan ca&amp; Ngay BDhoc'!$B$4:$I$60,6,0)</f>
        <v>17/09/2012</v>
      </c>
      <c r="P7" s="88" t="str">
        <f>VLOOKUP($A7,'Phan ca&amp; Ngay BDhoc'!$B$4:$I$60,8,0)</f>
        <v>B3-106</v>
      </c>
      <c r="Q7" s="72" t="s">
        <v>41</v>
      </c>
      <c r="R7" s="64">
        <v>5</v>
      </c>
      <c r="S7" s="64">
        <v>5</v>
      </c>
      <c r="T7" s="64">
        <v>0</v>
      </c>
      <c r="U7" s="72" t="s">
        <v>55</v>
      </c>
      <c r="V7" s="64">
        <v>3</v>
      </c>
      <c r="W7" s="64">
        <v>3</v>
      </c>
      <c r="X7" s="64">
        <v>0</v>
      </c>
    </row>
    <row r="8" spans="1:24" ht="18" customHeight="1">
      <c r="A8" s="92"/>
      <c r="B8" s="54"/>
      <c r="C8" s="59"/>
      <c r="D8" s="87" t="s">
        <v>231</v>
      </c>
      <c r="E8" s="84"/>
      <c r="F8" s="54" t="s">
        <v>149</v>
      </c>
      <c r="G8" s="59" t="s">
        <v>154</v>
      </c>
      <c r="H8" s="54" t="s">
        <v>149</v>
      </c>
      <c r="I8" s="59"/>
      <c r="J8" s="54" t="s">
        <v>149</v>
      </c>
      <c r="K8" s="59" t="s">
        <v>153</v>
      </c>
      <c r="L8" s="54" t="s">
        <v>149</v>
      </c>
      <c r="M8" s="59"/>
      <c r="N8" s="95"/>
      <c r="O8" s="95"/>
      <c r="P8" s="89"/>
      <c r="Q8" s="72" t="s">
        <v>50</v>
      </c>
      <c r="R8" s="64">
        <v>2</v>
      </c>
      <c r="S8" s="64">
        <v>2</v>
      </c>
      <c r="T8" s="64">
        <v>0</v>
      </c>
      <c r="U8" s="65" t="s">
        <v>90</v>
      </c>
      <c r="V8" s="64">
        <v>1</v>
      </c>
      <c r="W8" s="64">
        <v>0</v>
      </c>
      <c r="X8" s="64">
        <v>1</v>
      </c>
    </row>
    <row r="9" spans="1:24" ht="18.75" customHeight="1">
      <c r="A9" s="92"/>
      <c r="B9" s="55"/>
      <c r="C9" s="56"/>
      <c r="D9" s="55" t="s">
        <v>42</v>
      </c>
      <c r="E9" s="56" t="s">
        <v>93</v>
      </c>
      <c r="F9" s="55"/>
      <c r="G9" s="56"/>
      <c r="H9" s="55"/>
      <c r="I9" s="56"/>
      <c r="J9" s="55"/>
      <c r="K9" s="56"/>
      <c r="L9" s="55"/>
      <c r="M9" s="56"/>
      <c r="N9" s="95"/>
      <c r="O9" s="95"/>
      <c r="P9" s="89"/>
      <c r="Q9" s="72" t="s">
        <v>42</v>
      </c>
      <c r="R9" s="64">
        <v>2</v>
      </c>
      <c r="S9" s="64">
        <v>2</v>
      </c>
      <c r="T9" s="64">
        <v>0</v>
      </c>
      <c r="U9" s="67" t="s">
        <v>52</v>
      </c>
      <c r="V9" s="64">
        <v>5</v>
      </c>
      <c r="W9" s="64">
        <v>0</v>
      </c>
      <c r="X9" s="64">
        <v>5</v>
      </c>
    </row>
    <row r="10" spans="1:20" ht="18" customHeight="1" thickBot="1">
      <c r="A10" s="93"/>
      <c r="B10" s="54"/>
      <c r="C10" s="59"/>
      <c r="D10" s="54" t="s">
        <v>149</v>
      </c>
      <c r="E10" s="59"/>
      <c r="F10" s="57"/>
      <c r="G10" s="58"/>
      <c r="H10" s="57"/>
      <c r="I10" s="58"/>
      <c r="J10" s="54"/>
      <c r="K10" s="59"/>
      <c r="L10" s="57"/>
      <c r="M10" s="58"/>
      <c r="N10" s="96"/>
      <c r="O10" s="96"/>
      <c r="P10" s="90"/>
      <c r="Q10" s="72" t="s">
        <v>141</v>
      </c>
      <c r="R10" s="64">
        <v>6</v>
      </c>
      <c r="S10" s="64">
        <v>6</v>
      </c>
      <c r="T10" s="64">
        <v>0</v>
      </c>
    </row>
    <row r="11" spans="1:16" ht="18.75" customHeight="1">
      <c r="A11" s="91" t="s">
        <v>5</v>
      </c>
      <c r="B11" s="52"/>
      <c r="C11" s="53"/>
      <c r="D11" s="52" t="s">
        <v>141</v>
      </c>
      <c r="E11" s="53" t="s">
        <v>143</v>
      </c>
      <c r="F11" s="81" t="s">
        <v>50</v>
      </c>
      <c r="G11" s="82" t="s">
        <v>94</v>
      </c>
      <c r="H11" s="52" t="s">
        <v>55</v>
      </c>
      <c r="I11" s="53" t="s">
        <v>61</v>
      </c>
      <c r="J11" s="52" t="s">
        <v>141</v>
      </c>
      <c r="K11" s="53" t="s">
        <v>143</v>
      </c>
      <c r="L11" s="52" t="s">
        <v>41</v>
      </c>
      <c r="M11" s="53" t="s">
        <v>65</v>
      </c>
      <c r="N11" s="94" t="str">
        <f>VLOOKUP($A11,'Phan ca&amp; Ngay BDhoc'!$B$4:$I$60,4,0)</f>
        <v>Sáng</v>
      </c>
      <c r="O11" s="94" t="str">
        <f>VLOOKUP($A11,'Phan ca&amp; Ngay BDhoc'!$B$4:$I$60,6,0)</f>
        <v>17/09/2012</v>
      </c>
      <c r="P11" s="88" t="str">
        <f>VLOOKUP($A11,'Phan ca&amp; Ngay BDhoc'!$B$4:$I$60,8,0)</f>
        <v>B3-106</v>
      </c>
    </row>
    <row r="12" spans="1:16" ht="18" customHeight="1">
      <c r="A12" s="92"/>
      <c r="B12" s="54"/>
      <c r="C12" s="59"/>
      <c r="D12" s="54" t="s">
        <v>149</v>
      </c>
      <c r="E12" s="59" t="s">
        <v>156</v>
      </c>
      <c r="F12" s="87" t="s">
        <v>229</v>
      </c>
      <c r="G12" s="84"/>
      <c r="H12" s="54" t="s">
        <v>149</v>
      </c>
      <c r="I12" s="59"/>
      <c r="J12" s="54" t="s">
        <v>149</v>
      </c>
      <c r="K12" s="59" t="s">
        <v>155</v>
      </c>
      <c r="L12" s="54" t="s">
        <v>149</v>
      </c>
      <c r="M12" s="59"/>
      <c r="N12" s="95"/>
      <c r="O12" s="95"/>
      <c r="P12" s="89"/>
    </row>
    <row r="13" spans="1:16" ht="18.75" customHeight="1">
      <c r="A13" s="92"/>
      <c r="B13" s="55"/>
      <c r="C13" s="56"/>
      <c r="D13" s="55"/>
      <c r="E13" s="56"/>
      <c r="F13" s="55" t="s">
        <v>42</v>
      </c>
      <c r="G13" s="56" t="s">
        <v>68</v>
      </c>
      <c r="H13" s="55"/>
      <c r="I13" s="56"/>
      <c r="J13" s="55"/>
      <c r="K13" s="56"/>
      <c r="L13" s="55"/>
      <c r="M13" s="56"/>
      <c r="N13" s="95"/>
      <c r="O13" s="95"/>
      <c r="P13" s="89"/>
    </row>
    <row r="14" spans="1:16" ht="18" customHeight="1" thickBot="1">
      <c r="A14" s="93"/>
      <c r="B14" s="54"/>
      <c r="C14" s="59"/>
      <c r="D14" s="54"/>
      <c r="E14" s="59"/>
      <c r="F14" s="54" t="s">
        <v>149</v>
      </c>
      <c r="G14" s="59"/>
      <c r="H14" s="57"/>
      <c r="I14" s="58"/>
      <c r="J14" s="54"/>
      <c r="K14" s="59"/>
      <c r="L14" s="57"/>
      <c r="M14" s="58"/>
      <c r="N14" s="96"/>
      <c r="O14" s="96"/>
      <c r="P14" s="90"/>
    </row>
    <row r="15" spans="1:16" ht="18.75" customHeight="1">
      <c r="A15" s="91" t="s">
        <v>3</v>
      </c>
      <c r="B15" s="52" t="s">
        <v>41</v>
      </c>
      <c r="C15" s="53" t="s">
        <v>66</v>
      </c>
      <c r="D15" s="52" t="s">
        <v>42</v>
      </c>
      <c r="E15" s="53" t="s">
        <v>144</v>
      </c>
      <c r="F15" s="52" t="s">
        <v>141</v>
      </c>
      <c r="G15" s="53" t="s">
        <v>63</v>
      </c>
      <c r="H15" s="52"/>
      <c r="I15" s="53"/>
      <c r="J15" s="52"/>
      <c r="K15" s="53"/>
      <c r="L15" s="52" t="s">
        <v>141</v>
      </c>
      <c r="M15" s="53" t="s">
        <v>63</v>
      </c>
      <c r="N15" s="94" t="str">
        <f>VLOOKUP($A15,'Phan ca&amp; Ngay BDhoc'!$B$4:$I$60,4,0)</f>
        <v>Chiều</v>
      </c>
      <c r="O15" s="94" t="str">
        <f>VLOOKUP($A15,'Phan ca&amp; Ngay BDhoc'!$B$4:$I$60,6,0)</f>
        <v>17/09/2012</v>
      </c>
      <c r="P15" s="88" t="str">
        <f>VLOOKUP($A15,'Phan ca&amp; Ngay BDhoc'!$B$4:$I$60,8,0)</f>
        <v>B3-107</v>
      </c>
    </row>
    <row r="16" spans="1:16" ht="18" customHeight="1">
      <c r="A16" s="92"/>
      <c r="B16" s="54" t="s">
        <v>149</v>
      </c>
      <c r="C16" s="59"/>
      <c r="D16" s="54" t="s">
        <v>149</v>
      </c>
      <c r="E16" s="59"/>
      <c r="F16" s="54" t="s">
        <v>149</v>
      </c>
      <c r="G16" s="59" t="s">
        <v>157</v>
      </c>
      <c r="H16" s="54"/>
      <c r="I16" s="59"/>
      <c r="J16" s="54"/>
      <c r="K16" s="59"/>
      <c r="L16" s="54" t="s">
        <v>149</v>
      </c>
      <c r="M16" s="59" t="s">
        <v>158</v>
      </c>
      <c r="N16" s="95"/>
      <c r="O16" s="95"/>
      <c r="P16" s="89"/>
    </row>
    <row r="17" spans="1:16" ht="18.75" customHeight="1">
      <c r="A17" s="92"/>
      <c r="B17" s="55"/>
      <c r="C17" s="56"/>
      <c r="D17" s="85" t="s">
        <v>50</v>
      </c>
      <c r="E17" s="86" t="s">
        <v>93</v>
      </c>
      <c r="F17" s="55"/>
      <c r="G17" s="56"/>
      <c r="H17" s="55" t="s">
        <v>55</v>
      </c>
      <c r="I17" s="56" t="s">
        <v>60</v>
      </c>
      <c r="J17" s="55"/>
      <c r="K17" s="56"/>
      <c r="L17" s="55"/>
      <c r="M17" s="56"/>
      <c r="N17" s="95"/>
      <c r="O17" s="95"/>
      <c r="P17" s="89"/>
    </row>
    <row r="18" spans="1:16" ht="18" customHeight="1" thickBot="1">
      <c r="A18" s="93"/>
      <c r="B18" s="54"/>
      <c r="C18" s="59"/>
      <c r="D18" s="87" t="s">
        <v>231</v>
      </c>
      <c r="E18" s="84"/>
      <c r="F18" s="57"/>
      <c r="G18" s="58"/>
      <c r="H18" s="54" t="s">
        <v>149</v>
      </c>
      <c r="I18" s="59"/>
      <c r="J18" s="54"/>
      <c r="K18" s="59"/>
      <c r="L18" s="57"/>
      <c r="M18" s="58"/>
      <c r="N18" s="96"/>
      <c r="O18" s="96"/>
      <c r="P18" s="90"/>
    </row>
    <row r="19" spans="1:16" ht="18" customHeight="1">
      <c r="A19" s="91" t="s">
        <v>6</v>
      </c>
      <c r="B19" s="52" t="s">
        <v>41</v>
      </c>
      <c r="C19" s="53" t="s">
        <v>65</v>
      </c>
      <c r="D19" s="52"/>
      <c r="E19" s="53"/>
      <c r="F19" s="52" t="s">
        <v>42</v>
      </c>
      <c r="G19" s="53" t="s">
        <v>94</v>
      </c>
      <c r="H19" s="52"/>
      <c r="I19" s="53"/>
      <c r="J19" s="52" t="s">
        <v>141</v>
      </c>
      <c r="K19" s="53" t="s">
        <v>143</v>
      </c>
      <c r="L19" s="52" t="s">
        <v>141</v>
      </c>
      <c r="M19" s="53" t="s">
        <v>143</v>
      </c>
      <c r="N19" s="94" t="str">
        <f>VLOOKUP($A19,'Phan ca&amp; Ngay BDhoc'!$B$4:$I$60,4,0)</f>
        <v>Sáng</v>
      </c>
      <c r="O19" s="94" t="str">
        <f>VLOOKUP($A19,'Phan ca&amp; Ngay BDhoc'!$B$4:$I$60,6,0)</f>
        <v>17/09/2012</v>
      </c>
      <c r="P19" s="88" t="str">
        <f>VLOOKUP($A19,'Phan ca&amp; Ngay BDhoc'!$B$4:$I$60,8,0)</f>
        <v>B3-107</v>
      </c>
    </row>
    <row r="20" spans="1:16" ht="18" customHeight="1">
      <c r="A20" s="92"/>
      <c r="B20" s="54" t="s">
        <v>149</v>
      </c>
      <c r="C20" s="59"/>
      <c r="D20" s="54"/>
      <c r="E20" s="59"/>
      <c r="F20" s="54" t="s">
        <v>149</v>
      </c>
      <c r="G20" s="59"/>
      <c r="H20" s="54"/>
      <c r="I20" s="59"/>
      <c r="J20" s="54" t="s">
        <v>149</v>
      </c>
      <c r="K20" s="59" t="s">
        <v>159</v>
      </c>
      <c r="L20" s="54" t="s">
        <v>149</v>
      </c>
      <c r="M20" s="59" t="s">
        <v>160</v>
      </c>
      <c r="N20" s="95"/>
      <c r="O20" s="95"/>
      <c r="P20" s="89"/>
    </row>
    <row r="21" spans="1:16" ht="18" customHeight="1">
      <c r="A21" s="92"/>
      <c r="B21" s="55"/>
      <c r="C21" s="56"/>
      <c r="D21" s="55"/>
      <c r="E21" s="56"/>
      <c r="F21" s="85" t="s">
        <v>50</v>
      </c>
      <c r="G21" s="86" t="s">
        <v>68</v>
      </c>
      <c r="H21" s="55" t="s">
        <v>55</v>
      </c>
      <c r="I21" s="56" t="s">
        <v>60</v>
      </c>
      <c r="J21" s="55"/>
      <c r="K21" s="56"/>
      <c r="L21" s="55"/>
      <c r="M21" s="56"/>
      <c r="N21" s="95"/>
      <c r="O21" s="95"/>
      <c r="P21" s="89"/>
    </row>
    <row r="22" spans="1:16" ht="18" customHeight="1" thickBot="1">
      <c r="A22" s="93"/>
      <c r="B22" s="54"/>
      <c r="C22" s="59"/>
      <c r="D22" s="54"/>
      <c r="E22" s="59"/>
      <c r="F22" s="87" t="s">
        <v>229</v>
      </c>
      <c r="G22" s="84"/>
      <c r="H22" s="54" t="s">
        <v>149</v>
      </c>
      <c r="I22" s="59"/>
      <c r="J22" s="54"/>
      <c r="K22" s="59"/>
      <c r="L22" s="57"/>
      <c r="M22" s="58"/>
      <c r="N22" s="96"/>
      <c r="O22" s="96"/>
      <c r="P22" s="90"/>
    </row>
    <row r="23" spans="1:16" ht="18" customHeight="1">
      <c r="A23" s="91" t="s">
        <v>85</v>
      </c>
      <c r="B23" s="52"/>
      <c r="C23" s="53"/>
      <c r="D23" s="52" t="s">
        <v>141</v>
      </c>
      <c r="E23" s="53" t="s">
        <v>63</v>
      </c>
      <c r="F23" s="52" t="s">
        <v>41</v>
      </c>
      <c r="G23" s="53" t="s">
        <v>66</v>
      </c>
      <c r="H23" s="52" t="s">
        <v>141</v>
      </c>
      <c r="I23" s="53" t="s">
        <v>63</v>
      </c>
      <c r="J23" s="81" t="s">
        <v>50</v>
      </c>
      <c r="K23" s="82" t="s">
        <v>144</v>
      </c>
      <c r="L23" s="52" t="s">
        <v>55</v>
      </c>
      <c r="M23" s="53" t="s">
        <v>59</v>
      </c>
      <c r="N23" s="94" t="str">
        <f>VLOOKUP($A23,'Phan ca&amp; Ngay BDhoc'!$B$4:$I$60,4,0)</f>
        <v>Chiều</v>
      </c>
      <c r="O23" s="94" t="str">
        <f>VLOOKUP($A23,'Phan ca&amp; Ngay BDhoc'!$B$4:$I$60,6,0)</f>
        <v>17/09/2012</v>
      </c>
      <c r="P23" s="88" t="str">
        <f>VLOOKUP($A23,'Phan ca&amp; Ngay BDhoc'!$B$4:$I$60,8,0)</f>
        <v>B3-108</v>
      </c>
    </row>
    <row r="24" spans="1:16" ht="18" customHeight="1">
      <c r="A24" s="92"/>
      <c r="B24" s="54"/>
      <c r="C24" s="59"/>
      <c r="D24" s="54" t="s">
        <v>149</v>
      </c>
      <c r="E24" s="59" t="s">
        <v>161</v>
      </c>
      <c r="F24" s="54" t="s">
        <v>149</v>
      </c>
      <c r="G24" s="59"/>
      <c r="H24" s="54" t="s">
        <v>149</v>
      </c>
      <c r="I24" s="59" t="s">
        <v>162</v>
      </c>
      <c r="J24" s="87" t="s">
        <v>231</v>
      </c>
      <c r="K24" s="84"/>
      <c r="L24" s="54" t="s">
        <v>149</v>
      </c>
      <c r="M24" s="59"/>
      <c r="N24" s="95"/>
      <c r="O24" s="95"/>
      <c r="P24" s="89"/>
    </row>
    <row r="25" spans="1:16" ht="18" customHeight="1">
      <c r="A25" s="92"/>
      <c r="B25" s="55"/>
      <c r="C25" s="56"/>
      <c r="D25" s="55"/>
      <c r="E25" s="56"/>
      <c r="F25" s="55"/>
      <c r="G25" s="56"/>
      <c r="H25" s="55"/>
      <c r="I25" s="56"/>
      <c r="J25" s="55" t="s">
        <v>42</v>
      </c>
      <c r="K25" s="56" t="s">
        <v>93</v>
      </c>
      <c r="L25" s="55"/>
      <c r="M25" s="56"/>
      <c r="N25" s="95"/>
      <c r="O25" s="95"/>
      <c r="P25" s="89"/>
    </row>
    <row r="26" spans="1:16" ht="18" customHeight="1" thickBot="1">
      <c r="A26" s="93"/>
      <c r="B26" s="54"/>
      <c r="C26" s="59"/>
      <c r="D26" s="54"/>
      <c r="E26" s="59"/>
      <c r="F26" s="57"/>
      <c r="G26" s="58"/>
      <c r="H26" s="57"/>
      <c r="I26" s="58"/>
      <c r="J26" s="54" t="s">
        <v>149</v>
      </c>
      <c r="K26" s="59"/>
      <c r="L26" s="57"/>
      <c r="M26" s="58"/>
      <c r="N26" s="96"/>
      <c r="O26" s="96"/>
      <c r="P26" s="90"/>
    </row>
    <row r="27" spans="1:16" ht="19.5" customHeight="1">
      <c r="A27" s="91" t="s">
        <v>89</v>
      </c>
      <c r="B27" s="52"/>
      <c r="C27" s="53"/>
      <c r="D27" s="52" t="s">
        <v>141</v>
      </c>
      <c r="E27" s="53" t="s">
        <v>143</v>
      </c>
      <c r="F27" s="52" t="s">
        <v>41</v>
      </c>
      <c r="G27" s="53" t="s">
        <v>65</v>
      </c>
      <c r="H27" s="52" t="s">
        <v>141</v>
      </c>
      <c r="I27" s="53" t="s">
        <v>143</v>
      </c>
      <c r="J27" s="81" t="s">
        <v>50</v>
      </c>
      <c r="K27" s="82" t="s">
        <v>94</v>
      </c>
      <c r="L27" s="52" t="s">
        <v>55</v>
      </c>
      <c r="M27" s="53" t="s">
        <v>61</v>
      </c>
      <c r="N27" s="94" t="str">
        <f>VLOOKUP($A27,'Phan ca&amp; Ngay BDhoc'!$B$4:$I$60,4,0)</f>
        <v>Sáng</v>
      </c>
      <c r="O27" s="94" t="str">
        <f>VLOOKUP($A27,'Phan ca&amp; Ngay BDhoc'!$B$4:$I$60,6,0)</f>
        <v>17/09/2012</v>
      </c>
      <c r="P27" s="88" t="str">
        <f>VLOOKUP($A27,'Phan ca&amp; Ngay BDhoc'!$B$4:$I$60,8,0)</f>
        <v>B3-108</v>
      </c>
    </row>
    <row r="28" spans="1:16" ht="18" customHeight="1">
      <c r="A28" s="92"/>
      <c r="B28" s="54"/>
      <c r="C28" s="59"/>
      <c r="D28" s="54" t="s">
        <v>149</v>
      </c>
      <c r="E28" s="59" t="s">
        <v>163</v>
      </c>
      <c r="F28" s="54" t="s">
        <v>149</v>
      </c>
      <c r="G28" s="59"/>
      <c r="H28" s="54" t="s">
        <v>149</v>
      </c>
      <c r="I28" s="59" t="s">
        <v>164</v>
      </c>
      <c r="J28" s="87" t="s">
        <v>231</v>
      </c>
      <c r="K28" s="84"/>
      <c r="L28" s="54" t="s">
        <v>149</v>
      </c>
      <c r="M28" s="59"/>
      <c r="N28" s="95"/>
      <c r="O28" s="95"/>
      <c r="P28" s="89"/>
    </row>
    <row r="29" spans="1:16" ht="19.5" customHeight="1">
      <c r="A29" s="92"/>
      <c r="B29" s="55"/>
      <c r="C29" s="56"/>
      <c r="D29" s="55"/>
      <c r="E29" s="56"/>
      <c r="F29" s="55"/>
      <c r="G29" s="56"/>
      <c r="H29" s="55"/>
      <c r="I29" s="56"/>
      <c r="J29" s="55" t="s">
        <v>42</v>
      </c>
      <c r="K29" s="56" t="s">
        <v>68</v>
      </c>
      <c r="L29" s="55"/>
      <c r="M29" s="56"/>
      <c r="N29" s="95"/>
      <c r="O29" s="95"/>
      <c r="P29" s="89"/>
    </row>
    <row r="30" spans="1:16" ht="18" customHeight="1" thickBot="1">
      <c r="A30" s="93"/>
      <c r="B30" s="54"/>
      <c r="C30" s="59"/>
      <c r="D30" s="54"/>
      <c r="E30" s="59"/>
      <c r="F30" s="57"/>
      <c r="G30" s="58"/>
      <c r="H30" s="57"/>
      <c r="I30" s="58"/>
      <c r="J30" s="54" t="s">
        <v>149</v>
      </c>
      <c r="K30" s="59"/>
      <c r="L30" s="57"/>
      <c r="M30" s="58"/>
      <c r="N30" s="96"/>
      <c r="O30" s="96"/>
      <c r="P30" s="90"/>
    </row>
    <row r="31" spans="1:16" ht="18" customHeight="1">
      <c r="A31" s="91" t="s">
        <v>220</v>
      </c>
      <c r="B31" s="52"/>
      <c r="C31" s="53"/>
      <c r="D31" s="52" t="s">
        <v>141</v>
      </c>
      <c r="E31" s="53" t="s">
        <v>63</v>
      </c>
      <c r="F31" s="52" t="s">
        <v>141</v>
      </c>
      <c r="G31" s="53" t="s">
        <v>63</v>
      </c>
      <c r="H31" s="52" t="s">
        <v>41</v>
      </c>
      <c r="I31" s="53" t="s">
        <v>66</v>
      </c>
      <c r="J31" s="52" t="s">
        <v>42</v>
      </c>
      <c r="K31" s="53" t="s">
        <v>144</v>
      </c>
      <c r="L31" s="52"/>
      <c r="M31" s="53"/>
      <c r="N31" s="94" t="str">
        <f>VLOOKUP($A31,'Phan ca&amp; Ngay BDhoc'!$B$4:$I$60,4,0)</f>
        <v>Chiều</v>
      </c>
      <c r="O31" s="94" t="str">
        <f>VLOOKUP($A31,'Phan ca&amp; Ngay BDhoc'!$B$4:$I$60,6,0)</f>
        <v>17/09/2012</v>
      </c>
      <c r="P31" s="107" t="str">
        <f>VLOOKUP($A31,'Phan ca&amp; Ngay BDhoc'!$B$4:$I$60,8,0)</f>
        <v>B3-307</v>
      </c>
    </row>
    <row r="32" spans="1:16" ht="18" customHeight="1">
      <c r="A32" s="92"/>
      <c r="B32" s="54"/>
      <c r="C32" s="59"/>
      <c r="D32" s="54" t="s">
        <v>149</v>
      </c>
      <c r="E32" s="59" t="s">
        <v>223</v>
      </c>
      <c r="F32" s="54" t="s">
        <v>149</v>
      </c>
      <c r="G32" s="59" t="s">
        <v>224</v>
      </c>
      <c r="H32" s="54" t="s">
        <v>149</v>
      </c>
      <c r="I32" s="59"/>
      <c r="J32" s="54" t="s">
        <v>149</v>
      </c>
      <c r="K32" s="59"/>
      <c r="L32" s="54"/>
      <c r="M32" s="59"/>
      <c r="N32" s="95"/>
      <c r="O32" s="95"/>
      <c r="P32" s="108"/>
    </row>
    <row r="33" spans="1:16" ht="18" customHeight="1">
      <c r="A33" s="92"/>
      <c r="B33" s="55"/>
      <c r="C33" s="56"/>
      <c r="D33" s="55"/>
      <c r="E33" s="56"/>
      <c r="F33" s="55"/>
      <c r="G33" s="56"/>
      <c r="H33" s="55"/>
      <c r="I33" s="56"/>
      <c r="J33" s="85" t="s">
        <v>50</v>
      </c>
      <c r="K33" s="86" t="s">
        <v>93</v>
      </c>
      <c r="L33" s="55" t="s">
        <v>55</v>
      </c>
      <c r="M33" s="56" t="s">
        <v>60</v>
      </c>
      <c r="N33" s="95"/>
      <c r="O33" s="95"/>
      <c r="P33" s="108"/>
    </row>
    <row r="34" spans="1:16" ht="18" customHeight="1" thickBot="1">
      <c r="A34" s="93"/>
      <c r="B34" s="54"/>
      <c r="C34" s="59"/>
      <c r="D34" s="54"/>
      <c r="E34" s="59"/>
      <c r="F34" s="57"/>
      <c r="G34" s="58"/>
      <c r="H34" s="57"/>
      <c r="I34" s="58"/>
      <c r="J34" s="87" t="s">
        <v>231</v>
      </c>
      <c r="K34" s="84"/>
      <c r="L34" s="57" t="s">
        <v>149</v>
      </c>
      <c r="M34" s="58"/>
      <c r="N34" s="96"/>
      <c r="O34" s="96"/>
      <c r="P34" s="109"/>
    </row>
    <row r="35" spans="1:24" ht="18.75" customHeight="1">
      <c r="A35" s="91" t="s">
        <v>111</v>
      </c>
      <c r="B35" s="52" t="s">
        <v>141</v>
      </c>
      <c r="C35" s="53" t="s">
        <v>63</v>
      </c>
      <c r="D35" s="52" t="s">
        <v>41</v>
      </c>
      <c r="E35" s="53" t="s">
        <v>66</v>
      </c>
      <c r="F35" s="52" t="s">
        <v>55</v>
      </c>
      <c r="G35" s="53" t="s">
        <v>59</v>
      </c>
      <c r="H35" s="81" t="s">
        <v>50</v>
      </c>
      <c r="I35" s="82" t="s">
        <v>144</v>
      </c>
      <c r="J35" s="52" t="s">
        <v>141</v>
      </c>
      <c r="K35" s="53" t="s">
        <v>63</v>
      </c>
      <c r="L35" s="52"/>
      <c r="M35" s="53"/>
      <c r="N35" s="94" t="str">
        <f>VLOOKUP($A35,'Phan ca&amp; Ngay BDhoc'!$B$4:$I$60,4,0)</f>
        <v>Chiều</v>
      </c>
      <c r="O35" s="94" t="str">
        <f>VLOOKUP($A35,'Phan ca&amp; Ngay BDhoc'!$B$4:$I$60,6,0)</f>
        <v>15/10/2012</v>
      </c>
      <c r="P35" s="88" t="str">
        <f>VLOOKUP($A35,'Phan ca&amp; Ngay BDhoc'!$B$4:$I$60,8,0)</f>
        <v>A10-801</v>
      </c>
      <c r="Q35" s="72" t="s">
        <v>41</v>
      </c>
      <c r="R35" s="64">
        <v>5</v>
      </c>
      <c r="S35" s="64">
        <v>5</v>
      </c>
      <c r="T35" s="64">
        <v>0</v>
      </c>
      <c r="U35" s="72" t="s">
        <v>55</v>
      </c>
      <c r="V35" s="64">
        <v>3</v>
      </c>
      <c r="W35" s="64">
        <v>3</v>
      </c>
      <c r="X35" s="64">
        <v>0</v>
      </c>
    </row>
    <row r="36" spans="1:24" ht="18" customHeight="1">
      <c r="A36" s="92"/>
      <c r="B36" s="54" t="s">
        <v>149</v>
      </c>
      <c r="C36" s="59" t="s">
        <v>165</v>
      </c>
      <c r="D36" s="54" t="s">
        <v>149</v>
      </c>
      <c r="E36" s="59"/>
      <c r="F36" s="54" t="s">
        <v>149</v>
      </c>
      <c r="G36" s="59"/>
      <c r="H36" s="87" t="s">
        <v>228</v>
      </c>
      <c r="I36" s="84"/>
      <c r="J36" s="54" t="s">
        <v>149</v>
      </c>
      <c r="K36" s="59" t="s">
        <v>166</v>
      </c>
      <c r="L36" s="54"/>
      <c r="M36" s="59"/>
      <c r="N36" s="95"/>
      <c r="O36" s="95"/>
      <c r="P36" s="89"/>
      <c r="Q36" s="72" t="s">
        <v>50</v>
      </c>
      <c r="R36" s="64">
        <v>2</v>
      </c>
      <c r="S36" s="64">
        <v>2</v>
      </c>
      <c r="T36" s="64">
        <v>0</v>
      </c>
      <c r="U36" s="65" t="s">
        <v>90</v>
      </c>
      <c r="V36" s="64">
        <v>1</v>
      </c>
      <c r="W36" s="64">
        <v>0</v>
      </c>
      <c r="X36" s="64">
        <v>1</v>
      </c>
    </row>
    <row r="37" spans="1:24" ht="18.75" customHeight="1">
      <c r="A37" s="92"/>
      <c r="B37" s="55"/>
      <c r="C37" s="56"/>
      <c r="D37" s="55"/>
      <c r="E37" s="56"/>
      <c r="F37" s="55"/>
      <c r="G37" s="56"/>
      <c r="H37" s="55" t="s">
        <v>42</v>
      </c>
      <c r="I37" s="56" t="s">
        <v>93</v>
      </c>
      <c r="J37" s="55"/>
      <c r="K37" s="56"/>
      <c r="L37" s="55"/>
      <c r="M37" s="56"/>
      <c r="N37" s="95"/>
      <c r="O37" s="95"/>
      <c r="P37" s="89"/>
      <c r="Q37" s="72" t="s">
        <v>42</v>
      </c>
      <c r="R37" s="64">
        <v>2</v>
      </c>
      <c r="S37" s="64">
        <v>2</v>
      </c>
      <c r="T37" s="64">
        <v>0</v>
      </c>
      <c r="U37" s="67" t="s">
        <v>52</v>
      </c>
      <c r="V37" s="64">
        <v>5</v>
      </c>
      <c r="W37" s="64">
        <v>0</v>
      </c>
      <c r="X37" s="64">
        <v>5</v>
      </c>
    </row>
    <row r="38" spans="1:20" ht="18" customHeight="1" thickBot="1">
      <c r="A38" s="93"/>
      <c r="B38" s="54"/>
      <c r="C38" s="59"/>
      <c r="D38" s="54"/>
      <c r="E38" s="59"/>
      <c r="F38" s="57"/>
      <c r="G38" s="58"/>
      <c r="H38" s="54" t="s">
        <v>149</v>
      </c>
      <c r="I38" s="59"/>
      <c r="J38" s="54"/>
      <c r="K38" s="59"/>
      <c r="L38" s="57"/>
      <c r="M38" s="58"/>
      <c r="N38" s="96"/>
      <c r="O38" s="96"/>
      <c r="P38" s="90"/>
      <c r="Q38" s="72" t="s">
        <v>141</v>
      </c>
      <c r="R38" s="64">
        <v>6</v>
      </c>
      <c r="S38" s="64">
        <v>6</v>
      </c>
      <c r="T38" s="64">
        <v>0</v>
      </c>
    </row>
    <row r="39" spans="1:16" ht="18.75" customHeight="1">
      <c r="A39" s="91" t="s">
        <v>112</v>
      </c>
      <c r="B39" s="52" t="s">
        <v>141</v>
      </c>
      <c r="C39" s="53" t="s">
        <v>143</v>
      </c>
      <c r="D39" s="52" t="s">
        <v>41</v>
      </c>
      <c r="E39" s="53" t="s">
        <v>65</v>
      </c>
      <c r="F39" s="52" t="s">
        <v>55</v>
      </c>
      <c r="G39" s="53" t="s">
        <v>61</v>
      </c>
      <c r="H39" s="81" t="s">
        <v>50</v>
      </c>
      <c r="I39" s="82" t="s">
        <v>94</v>
      </c>
      <c r="J39" s="52" t="s">
        <v>141</v>
      </c>
      <c r="K39" s="53" t="s">
        <v>143</v>
      </c>
      <c r="L39" s="52"/>
      <c r="M39" s="53"/>
      <c r="N39" s="94" t="str">
        <f>VLOOKUP($A39,'Phan ca&amp; Ngay BDhoc'!$B$4:$I$60,4,0)</f>
        <v>Sáng</v>
      </c>
      <c r="O39" s="94" t="str">
        <f>VLOOKUP($A39,'Phan ca&amp; Ngay BDhoc'!$B$4:$I$60,6,0)</f>
        <v>15/10/2012</v>
      </c>
      <c r="P39" s="88" t="str">
        <f>VLOOKUP($A39,'Phan ca&amp; Ngay BDhoc'!$B$4:$I$60,8,0)</f>
        <v>A10-801</v>
      </c>
    </row>
    <row r="40" spans="1:16" ht="18" customHeight="1">
      <c r="A40" s="92"/>
      <c r="B40" s="54" t="s">
        <v>149</v>
      </c>
      <c r="C40" s="59" t="s">
        <v>167</v>
      </c>
      <c r="D40" s="54" t="s">
        <v>149</v>
      </c>
      <c r="E40" s="59"/>
      <c r="F40" s="54" t="s">
        <v>149</v>
      </c>
      <c r="G40" s="59"/>
      <c r="H40" s="87" t="s">
        <v>228</v>
      </c>
      <c r="I40" s="84"/>
      <c r="J40" s="54" t="s">
        <v>149</v>
      </c>
      <c r="K40" s="59" t="s">
        <v>168</v>
      </c>
      <c r="L40" s="54"/>
      <c r="M40" s="59"/>
      <c r="N40" s="95"/>
      <c r="O40" s="95"/>
      <c r="P40" s="89"/>
    </row>
    <row r="41" spans="1:16" ht="18" customHeight="1">
      <c r="A41" s="92"/>
      <c r="B41" s="55"/>
      <c r="C41" s="56"/>
      <c r="D41" s="55"/>
      <c r="E41" s="56"/>
      <c r="F41" s="55"/>
      <c r="G41" s="56"/>
      <c r="H41" s="55" t="s">
        <v>42</v>
      </c>
      <c r="I41" s="56" t="s">
        <v>68</v>
      </c>
      <c r="J41" s="55"/>
      <c r="K41" s="56"/>
      <c r="L41" s="55"/>
      <c r="M41" s="56"/>
      <c r="N41" s="95"/>
      <c r="O41" s="95"/>
      <c r="P41" s="89"/>
    </row>
    <row r="42" spans="1:16" ht="18" customHeight="1" thickBot="1">
      <c r="A42" s="92"/>
      <c r="B42" s="54"/>
      <c r="C42" s="59"/>
      <c r="D42" s="54"/>
      <c r="E42" s="59"/>
      <c r="F42" s="57"/>
      <c r="G42" s="58"/>
      <c r="H42" s="54" t="s">
        <v>149</v>
      </c>
      <c r="I42" s="59"/>
      <c r="J42" s="54"/>
      <c r="K42" s="59"/>
      <c r="L42" s="57"/>
      <c r="M42" s="58"/>
      <c r="N42" s="95"/>
      <c r="O42" s="95"/>
      <c r="P42" s="89"/>
    </row>
    <row r="43" spans="1:24" ht="18.75" customHeight="1">
      <c r="A43" s="91" t="s">
        <v>7</v>
      </c>
      <c r="B43" s="81" t="s">
        <v>50</v>
      </c>
      <c r="C43" s="82" t="s">
        <v>94</v>
      </c>
      <c r="D43" s="52" t="s">
        <v>41</v>
      </c>
      <c r="E43" s="53" t="s">
        <v>65</v>
      </c>
      <c r="F43" s="52" t="s">
        <v>141</v>
      </c>
      <c r="G43" s="53" t="s">
        <v>143</v>
      </c>
      <c r="H43" s="52"/>
      <c r="I43" s="53"/>
      <c r="J43" s="52" t="s">
        <v>55</v>
      </c>
      <c r="K43" s="53" t="s">
        <v>61</v>
      </c>
      <c r="L43" s="52" t="s">
        <v>141</v>
      </c>
      <c r="M43" s="53" t="s">
        <v>143</v>
      </c>
      <c r="N43" s="94" t="str">
        <f>VLOOKUP($A43,'Phan ca&amp; Ngay BDhoc'!$B$4:$I$60,4,0)</f>
        <v>Sáng</v>
      </c>
      <c r="O43" s="94" t="str">
        <f>VLOOKUP($A43,'Phan ca&amp; Ngay BDhoc'!$B$4:$I$60,6,0)</f>
        <v>15/10/2012</v>
      </c>
      <c r="P43" s="88" t="str">
        <f>VLOOKUP($A43,'Phan ca&amp; Ngay BDhoc'!$B$4:$I$60,8,0)</f>
        <v>A10-802</v>
      </c>
      <c r="Q43" s="72" t="s">
        <v>41</v>
      </c>
      <c r="R43" s="64">
        <v>5</v>
      </c>
      <c r="S43" s="64">
        <v>5</v>
      </c>
      <c r="T43" s="64">
        <v>0</v>
      </c>
      <c r="U43" s="72" t="s">
        <v>55</v>
      </c>
      <c r="V43" s="64">
        <v>3</v>
      </c>
      <c r="W43" s="64">
        <v>3</v>
      </c>
      <c r="X43" s="64">
        <v>0</v>
      </c>
    </row>
    <row r="44" spans="1:24" ht="18" customHeight="1">
      <c r="A44" s="92"/>
      <c r="B44" s="87" t="s">
        <v>229</v>
      </c>
      <c r="C44" s="84"/>
      <c r="D44" s="54" t="s">
        <v>149</v>
      </c>
      <c r="E44" s="59"/>
      <c r="F44" s="54" t="s">
        <v>149</v>
      </c>
      <c r="G44" s="59" t="s">
        <v>169</v>
      </c>
      <c r="H44" s="54"/>
      <c r="I44" s="59"/>
      <c r="J44" s="54" t="s">
        <v>149</v>
      </c>
      <c r="K44" s="59"/>
      <c r="L44" s="54" t="s">
        <v>149</v>
      </c>
      <c r="M44" s="59" t="s">
        <v>170</v>
      </c>
      <c r="N44" s="95"/>
      <c r="O44" s="95"/>
      <c r="P44" s="89"/>
      <c r="Q44" s="72" t="s">
        <v>50</v>
      </c>
      <c r="R44" s="64">
        <v>2</v>
      </c>
      <c r="S44" s="64">
        <v>2</v>
      </c>
      <c r="T44" s="64">
        <v>0</v>
      </c>
      <c r="U44" s="65" t="s">
        <v>90</v>
      </c>
      <c r="V44" s="64">
        <v>1</v>
      </c>
      <c r="W44" s="64">
        <v>0</v>
      </c>
      <c r="X44" s="64">
        <v>1</v>
      </c>
    </row>
    <row r="45" spans="1:24" ht="18.75" customHeight="1">
      <c r="A45" s="92"/>
      <c r="B45" s="55" t="s">
        <v>42</v>
      </c>
      <c r="C45" s="56" t="s">
        <v>68</v>
      </c>
      <c r="D45" s="55"/>
      <c r="E45" s="56"/>
      <c r="F45" s="55"/>
      <c r="G45" s="56"/>
      <c r="H45" s="55"/>
      <c r="I45" s="56"/>
      <c r="J45" s="55"/>
      <c r="K45" s="56"/>
      <c r="L45" s="55"/>
      <c r="M45" s="56"/>
      <c r="N45" s="95"/>
      <c r="O45" s="95"/>
      <c r="P45" s="89"/>
      <c r="Q45" s="72" t="s">
        <v>42</v>
      </c>
      <c r="R45" s="64">
        <v>2</v>
      </c>
      <c r="S45" s="64">
        <v>2</v>
      </c>
      <c r="T45" s="64">
        <v>0</v>
      </c>
      <c r="U45" s="67" t="s">
        <v>52</v>
      </c>
      <c r="V45" s="64">
        <v>5</v>
      </c>
      <c r="W45" s="64">
        <v>0</v>
      </c>
      <c r="X45" s="64">
        <v>5</v>
      </c>
    </row>
    <row r="46" spans="1:20" ht="18" customHeight="1" thickBot="1">
      <c r="A46" s="93"/>
      <c r="B46" s="54" t="s">
        <v>149</v>
      </c>
      <c r="C46" s="59"/>
      <c r="D46" s="54"/>
      <c r="E46" s="59"/>
      <c r="F46" s="54"/>
      <c r="G46" s="59"/>
      <c r="H46" s="54"/>
      <c r="I46" s="59"/>
      <c r="J46" s="54"/>
      <c r="K46" s="59"/>
      <c r="L46" s="57"/>
      <c r="M46" s="58"/>
      <c r="N46" s="96"/>
      <c r="O46" s="96"/>
      <c r="P46" s="90"/>
      <c r="Q46" s="72" t="s">
        <v>141</v>
      </c>
      <c r="R46" s="64">
        <v>6</v>
      </c>
      <c r="S46" s="64">
        <v>6</v>
      </c>
      <c r="T46" s="64">
        <v>0</v>
      </c>
    </row>
    <row r="47" spans="1:16" ht="19.5" customHeight="1">
      <c r="A47" s="91" t="s">
        <v>8</v>
      </c>
      <c r="B47" s="81" t="s">
        <v>50</v>
      </c>
      <c r="C47" s="82" t="s">
        <v>144</v>
      </c>
      <c r="D47" s="52" t="s">
        <v>41</v>
      </c>
      <c r="E47" s="53" t="s">
        <v>66</v>
      </c>
      <c r="F47" s="52" t="s">
        <v>141</v>
      </c>
      <c r="G47" s="53" t="s">
        <v>63</v>
      </c>
      <c r="H47" s="52"/>
      <c r="I47" s="53"/>
      <c r="J47" s="52" t="s">
        <v>55</v>
      </c>
      <c r="K47" s="53" t="s">
        <v>59</v>
      </c>
      <c r="L47" s="52" t="s">
        <v>141</v>
      </c>
      <c r="M47" s="53" t="s">
        <v>63</v>
      </c>
      <c r="N47" s="94" t="str">
        <f>VLOOKUP($A47,'Phan ca&amp; Ngay BDhoc'!$B$4:$I$60,4,0)</f>
        <v>Chiều</v>
      </c>
      <c r="O47" s="94" t="str">
        <f>VLOOKUP($A47,'Phan ca&amp; Ngay BDhoc'!$B$4:$I$60,6,0)</f>
        <v>15/10/2012</v>
      </c>
      <c r="P47" s="88" t="str">
        <f>VLOOKUP($A47,'Phan ca&amp; Ngay BDhoc'!$B$4:$I$60,8,0)</f>
        <v>A10-802</v>
      </c>
    </row>
    <row r="48" spans="1:16" ht="18" customHeight="1">
      <c r="A48" s="92"/>
      <c r="B48" s="87" t="s">
        <v>233</v>
      </c>
      <c r="C48" s="84"/>
      <c r="D48" s="54" t="s">
        <v>149</v>
      </c>
      <c r="E48" s="59"/>
      <c r="F48" s="54" t="s">
        <v>149</v>
      </c>
      <c r="G48" s="59" t="s">
        <v>171</v>
      </c>
      <c r="H48" s="54"/>
      <c r="I48" s="59"/>
      <c r="J48" s="54" t="s">
        <v>149</v>
      </c>
      <c r="K48" s="59"/>
      <c r="L48" s="54" t="s">
        <v>149</v>
      </c>
      <c r="M48" s="59" t="s">
        <v>172</v>
      </c>
      <c r="N48" s="95"/>
      <c r="O48" s="95"/>
      <c r="P48" s="89"/>
    </row>
    <row r="49" spans="1:16" ht="19.5" customHeight="1">
      <c r="A49" s="92"/>
      <c r="B49" s="55" t="s">
        <v>42</v>
      </c>
      <c r="C49" s="56" t="s">
        <v>93</v>
      </c>
      <c r="D49" s="55"/>
      <c r="E49" s="56"/>
      <c r="F49" s="55"/>
      <c r="G49" s="56"/>
      <c r="H49" s="55"/>
      <c r="I49" s="56"/>
      <c r="J49" s="55"/>
      <c r="K49" s="56"/>
      <c r="L49" s="55"/>
      <c r="M49" s="56"/>
      <c r="N49" s="95"/>
      <c r="O49" s="95"/>
      <c r="P49" s="89"/>
    </row>
    <row r="50" spans="1:16" ht="18" customHeight="1" thickBot="1">
      <c r="A50" s="93"/>
      <c r="B50" s="54" t="s">
        <v>149</v>
      </c>
      <c r="C50" s="59"/>
      <c r="D50" s="54"/>
      <c r="E50" s="59"/>
      <c r="F50" s="54"/>
      <c r="G50" s="59"/>
      <c r="H50" s="54"/>
      <c r="I50" s="59"/>
      <c r="J50" s="54"/>
      <c r="K50" s="59"/>
      <c r="L50" s="57"/>
      <c r="M50" s="58"/>
      <c r="N50" s="96"/>
      <c r="O50" s="96"/>
      <c r="P50" s="90"/>
    </row>
    <row r="51" spans="1:16" ht="19.5" customHeight="1">
      <c r="A51" s="91" t="s">
        <v>9</v>
      </c>
      <c r="B51" s="52" t="s">
        <v>42</v>
      </c>
      <c r="C51" s="53" t="s">
        <v>94</v>
      </c>
      <c r="D51" s="52" t="s">
        <v>141</v>
      </c>
      <c r="E51" s="53" t="s">
        <v>143</v>
      </c>
      <c r="F51" s="52" t="s">
        <v>41</v>
      </c>
      <c r="G51" s="53" t="s">
        <v>65</v>
      </c>
      <c r="H51" s="52" t="s">
        <v>141</v>
      </c>
      <c r="I51" s="53" t="s">
        <v>143</v>
      </c>
      <c r="J51" s="52"/>
      <c r="K51" s="53"/>
      <c r="L51" s="52"/>
      <c r="M51" s="53"/>
      <c r="N51" s="94" t="str">
        <f>VLOOKUP($A51,'Phan ca&amp; Ngay BDhoc'!$B$4:$I$60,4,0)</f>
        <v>Sáng</v>
      </c>
      <c r="O51" s="94" t="str">
        <f>VLOOKUP($A51,'Phan ca&amp; Ngay BDhoc'!$B$4:$I$60,6,0)</f>
        <v>15/10/2012</v>
      </c>
      <c r="P51" s="88" t="str">
        <f>VLOOKUP($A51,'Phan ca&amp; Ngay BDhoc'!$B$4:$I$60,8,0)</f>
        <v>A7-403</v>
      </c>
    </row>
    <row r="52" spans="1:16" ht="18" customHeight="1">
      <c r="A52" s="92"/>
      <c r="B52" s="54" t="s">
        <v>149</v>
      </c>
      <c r="C52" s="59"/>
      <c r="D52" s="54" t="s">
        <v>149</v>
      </c>
      <c r="E52" s="59" t="s">
        <v>173</v>
      </c>
      <c r="F52" s="54" t="s">
        <v>149</v>
      </c>
      <c r="G52" s="59"/>
      <c r="H52" s="54" t="s">
        <v>149</v>
      </c>
      <c r="I52" s="59" t="s">
        <v>174</v>
      </c>
      <c r="J52" s="54"/>
      <c r="K52" s="59"/>
      <c r="L52" s="54"/>
      <c r="M52" s="59"/>
      <c r="N52" s="95"/>
      <c r="O52" s="95"/>
      <c r="P52" s="89"/>
    </row>
    <row r="53" spans="1:16" ht="19.5" customHeight="1">
      <c r="A53" s="92"/>
      <c r="B53" s="85" t="s">
        <v>50</v>
      </c>
      <c r="C53" s="86" t="s">
        <v>68</v>
      </c>
      <c r="D53" s="55"/>
      <c r="E53" s="56"/>
      <c r="F53" s="55"/>
      <c r="G53" s="56"/>
      <c r="H53" s="55"/>
      <c r="I53" s="56"/>
      <c r="J53" s="55" t="s">
        <v>55</v>
      </c>
      <c r="K53" s="56" t="s">
        <v>62</v>
      </c>
      <c r="L53" s="55"/>
      <c r="M53" s="56"/>
      <c r="N53" s="95"/>
      <c r="O53" s="95"/>
      <c r="P53" s="89"/>
    </row>
    <row r="54" spans="1:16" ht="18" customHeight="1" thickBot="1">
      <c r="A54" s="93"/>
      <c r="B54" s="87" t="s">
        <v>231</v>
      </c>
      <c r="C54" s="84"/>
      <c r="D54" s="54"/>
      <c r="E54" s="59"/>
      <c r="F54" s="54"/>
      <c r="G54" s="59"/>
      <c r="H54" s="54"/>
      <c r="I54" s="59"/>
      <c r="J54" s="54" t="s">
        <v>149</v>
      </c>
      <c r="K54" s="59"/>
      <c r="L54" s="57"/>
      <c r="M54" s="58"/>
      <c r="N54" s="96"/>
      <c r="O54" s="96"/>
      <c r="P54" s="90"/>
    </row>
    <row r="55" spans="1:16" ht="19.5" customHeight="1">
      <c r="A55" s="91" t="s">
        <v>216</v>
      </c>
      <c r="B55" s="52" t="s">
        <v>42</v>
      </c>
      <c r="C55" s="53" t="s">
        <v>144</v>
      </c>
      <c r="D55" s="52" t="s">
        <v>141</v>
      </c>
      <c r="E55" s="53" t="s">
        <v>63</v>
      </c>
      <c r="F55" s="52" t="s">
        <v>41</v>
      </c>
      <c r="G55" s="53" t="s">
        <v>66</v>
      </c>
      <c r="H55" s="52" t="s">
        <v>141</v>
      </c>
      <c r="I55" s="53" t="s">
        <v>63</v>
      </c>
      <c r="J55" s="52"/>
      <c r="K55" s="53"/>
      <c r="L55" s="52"/>
      <c r="M55" s="53"/>
      <c r="N55" s="94" t="str">
        <f>VLOOKUP($A55,'Phan ca&amp; Ngay BDhoc'!$B$4:$I$60,4,0)</f>
        <v>Chiều</v>
      </c>
      <c r="O55" s="94" t="str">
        <f>VLOOKUP($A55,'Phan ca&amp; Ngay BDhoc'!$B$4:$I$60,6,0)</f>
        <v>15/10/2012</v>
      </c>
      <c r="P55" s="107" t="str">
        <f>VLOOKUP($A55,'Phan ca&amp; Ngay BDhoc'!$B$4:$I$60,8,0)</f>
        <v>A7-403</v>
      </c>
    </row>
    <row r="56" spans="1:16" ht="18" customHeight="1">
      <c r="A56" s="92"/>
      <c r="B56" s="54" t="s">
        <v>149</v>
      </c>
      <c r="C56" s="59"/>
      <c r="D56" s="54" t="s">
        <v>149</v>
      </c>
      <c r="E56" s="59" t="s">
        <v>217</v>
      </c>
      <c r="F56" s="54" t="s">
        <v>149</v>
      </c>
      <c r="G56" s="59"/>
      <c r="H56" s="54" t="s">
        <v>149</v>
      </c>
      <c r="I56" s="59" t="s">
        <v>218</v>
      </c>
      <c r="J56" s="54"/>
      <c r="K56" s="59"/>
      <c r="L56" s="54"/>
      <c r="M56" s="59"/>
      <c r="N56" s="95"/>
      <c r="O56" s="95"/>
      <c r="P56" s="108"/>
    </row>
    <row r="57" spans="1:16" ht="19.5" customHeight="1">
      <c r="A57" s="92"/>
      <c r="B57" s="85" t="s">
        <v>50</v>
      </c>
      <c r="C57" s="86" t="s">
        <v>93</v>
      </c>
      <c r="D57" s="55"/>
      <c r="E57" s="56"/>
      <c r="F57" s="55"/>
      <c r="G57" s="56"/>
      <c r="H57" s="55"/>
      <c r="I57" s="56"/>
      <c r="J57" s="55" t="s">
        <v>55</v>
      </c>
      <c r="K57" s="56" t="s">
        <v>60</v>
      </c>
      <c r="L57" s="55"/>
      <c r="M57" s="56"/>
      <c r="N57" s="95"/>
      <c r="O57" s="95"/>
      <c r="P57" s="108"/>
    </row>
    <row r="58" spans="1:16" ht="18" customHeight="1" thickBot="1">
      <c r="A58" s="93"/>
      <c r="B58" s="87" t="s">
        <v>229</v>
      </c>
      <c r="C58" s="84"/>
      <c r="D58" s="54"/>
      <c r="E58" s="59"/>
      <c r="F58" s="54"/>
      <c r="G58" s="59"/>
      <c r="H58" s="54"/>
      <c r="I58" s="59"/>
      <c r="J58" s="54" t="s">
        <v>149</v>
      </c>
      <c r="K58" s="59"/>
      <c r="L58" s="57"/>
      <c r="M58" s="58"/>
      <c r="N58" s="96"/>
      <c r="O58" s="96"/>
      <c r="P58" s="109"/>
    </row>
    <row r="59" spans="1:24" ht="19.5" customHeight="1">
      <c r="A59" s="91" t="s">
        <v>84</v>
      </c>
      <c r="B59" s="52" t="s">
        <v>41</v>
      </c>
      <c r="C59" s="53" t="s">
        <v>65</v>
      </c>
      <c r="D59" s="52" t="s">
        <v>55</v>
      </c>
      <c r="E59" s="53" t="s">
        <v>61</v>
      </c>
      <c r="F59" s="81" t="s">
        <v>79</v>
      </c>
      <c r="G59" s="82" t="s">
        <v>61</v>
      </c>
      <c r="H59" s="52" t="s">
        <v>38</v>
      </c>
      <c r="I59" s="53" t="s">
        <v>61</v>
      </c>
      <c r="J59" s="52" t="s">
        <v>38</v>
      </c>
      <c r="K59" s="53" t="s">
        <v>61</v>
      </c>
      <c r="L59" s="52"/>
      <c r="M59" s="53"/>
      <c r="N59" s="94" t="str">
        <f>VLOOKUP($A59,'Phan ca&amp; Ngay BDhoc'!$B$4:$I$60,4,0)</f>
        <v>Sáng</v>
      </c>
      <c r="O59" s="94" t="str">
        <f>VLOOKUP($A59,'Phan ca&amp; Ngay BDhoc'!$B$4:$I$60,6,0)</f>
        <v>15/10/2012</v>
      </c>
      <c r="P59" s="88" t="str">
        <f>VLOOKUP($A59,'Phan ca&amp; Ngay BDhoc'!$B$4:$I$60,8,0)</f>
        <v>A10-805</v>
      </c>
      <c r="Q59" s="76" t="s">
        <v>41</v>
      </c>
      <c r="R59" s="69">
        <v>5</v>
      </c>
      <c r="S59" s="69">
        <v>5</v>
      </c>
      <c r="T59" s="69">
        <v>0</v>
      </c>
      <c r="U59" s="70" t="s">
        <v>52</v>
      </c>
      <c r="V59" s="64">
        <v>5</v>
      </c>
      <c r="W59" s="64">
        <v>0</v>
      </c>
      <c r="X59" s="64">
        <v>5</v>
      </c>
    </row>
    <row r="60" spans="1:24" ht="18" customHeight="1">
      <c r="A60" s="92"/>
      <c r="B60" s="54" t="s">
        <v>149</v>
      </c>
      <c r="C60" s="59"/>
      <c r="D60" s="54" t="s">
        <v>149</v>
      </c>
      <c r="E60" s="59"/>
      <c r="F60" s="83" t="s">
        <v>234</v>
      </c>
      <c r="G60" s="84"/>
      <c r="H60" s="54" t="s">
        <v>149</v>
      </c>
      <c r="I60" s="59" t="s">
        <v>176</v>
      </c>
      <c r="J60" s="54" t="s">
        <v>149</v>
      </c>
      <c r="K60" s="59" t="s">
        <v>176</v>
      </c>
      <c r="L60" s="54"/>
      <c r="M60" s="59"/>
      <c r="N60" s="95"/>
      <c r="O60" s="95"/>
      <c r="P60" s="89"/>
      <c r="Q60" s="72" t="s">
        <v>38</v>
      </c>
      <c r="R60" s="64">
        <v>6</v>
      </c>
      <c r="S60" s="64">
        <v>6</v>
      </c>
      <c r="T60" s="64">
        <v>0</v>
      </c>
      <c r="U60" s="77" t="s">
        <v>50</v>
      </c>
      <c r="V60" s="69">
        <v>2</v>
      </c>
      <c r="W60" s="69">
        <v>2</v>
      </c>
      <c r="X60" s="66">
        <v>0</v>
      </c>
    </row>
    <row r="61" spans="1:24" ht="19.5" customHeight="1">
      <c r="A61" s="92"/>
      <c r="B61" s="55"/>
      <c r="C61" s="56"/>
      <c r="D61" s="85" t="s">
        <v>50</v>
      </c>
      <c r="E61" s="86" t="s">
        <v>64</v>
      </c>
      <c r="F61" s="55"/>
      <c r="G61" s="56"/>
      <c r="H61" s="55" t="s">
        <v>38</v>
      </c>
      <c r="I61" s="56" t="s">
        <v>62</v>
      </c>
      <c r="J61" s="55" t="s">
        <v>38</v>
      </c>
      <c r="K61" s="56" t="s">
        <v>62</v>
      </c>
      <c r="L61" s="55"/>
      <c r="M61" s="56"/>
      <c r="N61" s="95"/>
      <c r="O61" s="95"/>
      <c r="P61" s="89"/>
      <c r="Q61" s="72" t="s">
        <v>55</v>
      </c>
      <c r="R61" s="69">
        <v>3</v>
      </c>
      <c r="S61" s="69">
        <v>3</v>
      </c>
      <c r="T61" s="69">
        <v>0</v>
      </c>
      <c r="U61" s="77" t="s">
        <v>79</v>
      </c>
      <c r="V61" s="66">
        <v>3</v>
      </c>
      <c r="W61" s="66">
        <v>3</v>
      </c>
      <c r="X61" s="66" t="s">
        <v>80</v>
      </c>
    </row>
    <row r="62" spans="1:20" ht="18" customHeight="1" thickBot="1">
      <c r="A62" s="93"/>
      <c r="B62" s="54"/>
      <c r="C62" s="59"/>
      <c r="D62" s="87" t="s">
        <v>232</v>
      </c>
      <c r="E62" s="84"/>
      <c r="F62" s="54"/>
      <c r="G62" s="59"/>
      <c r="H62" s="54" t="s">
        <v>149</v>
      </c>
      <c r="I62" s="59" t="s">
        <v>177</v>
      </c>
      <c r="J62" s="54" t="s">
        <v>149</v>
      </c>
      <c r="K62" s="59" t="s">
        <v>177</v>
      </c>
      <c r="L62" s="57"/>
      <c r="M62" s="58"/>
      <c r="N62" s="96"/>
      <c r="O62" s="96"/>
      <c r="P62" s="90"/>
      <c r="Q62" s="65" t="s">
        <v>90</v>
      </c>
      <c r="R62" s="64">
        <v>1</v>
      </c>
      <c r="S62" s="64">
        <v>0</v>
      </c>
      <c r="T62" s="64">
        <v>1</v>
      </c>
    </row>
    <row r="63" spans="1:16" ht="18.75" customHeight="1">
      <c r="A63" s="91" t="s">
        <v>86</v>
      </c>
      <c r="B63" s="52" t="s">
        <v>41</v>
      </c>
      <c r="C63" s="53" t="s">
        <v>66</v>
      </c>
      <c r="D63" s="81" t="s">
        <v>79</v>
      </c>
      <c r="E63" s="82" t="s">
        <v>59</v>
      </c>
      <c r="F63" s="81" t="s">
        <v>50</v>
      </c>
      <c r="G63" s="82" t="s">
        <v>146</v>
      </c>
      <c r="H63" s="52" t="s">
        <v>38</v>
      </c>
      <c r="I63" s="53" t="s">
        <v>59</v>
      </c>
      <c r="J63" s="52" t="s">
        <v>38</v>
      </c>
      <c r="K63" s="53" t="s">
        <v>59</v>
      </c>
      <c r="L63" s="52"/>
      <c r="M63" s="53"/>
      <c r="N63" s="94" t="str">
        <f>VLOOKUP($A63,'Phan ca&amp; Ngay BDhoc'!$B$4:$I$60,4,0)</f>
        <v>Chiều</v>
      </c>
      <c r="O63" s="94" t="str">
        <f>VLOOKUP($A63,'Phan ca&amp; Ngay BDhoc'!$B$4:$I$60,6,0)</f>
        <v>15/10/2012</v>
      </c>
      <c r="P63" s="88" t="str">
        <f>VLOOKUP($A63,'Phan ca&amp; Ngay BDhoc'!$B$4:$I$60,8,0)</f>
        <v>A10-805</v>
      </c>
    </row>
    <row r="64" spans="1:16" ht="18" customHeight="1">
      <c r="A64" s="92"/>
      <c r="B64" s="54" t="s">
        <v>149</v>
      </c>
      <c r="C64" s="59"/>
      <c r="D64" s="83" t="s">
        <v>235</v>
      </c>
      <c r="E64" s="84"/>
      <c r="F64" s="87" t="s">
        <v>229</v>
      </c>
      <c r="G64" s="84"/>
      <c r="H64" s="54" t="s">
        <v>149</v>
      </c>
      <c r="I64" s="59" t="s">
        <v>178</v>
      </c>
      <c r="J64" s="54" t="s">
        <v>149</v>
      </c>
      <c r="K64" s="59" t="s">
        <v>178</v>
      </c>
      <c r="L64" s="54"/>
      <c r="M64" s="59"/>
      <c r="N64" s="95"/>
      <c r="O64" s="95"/>
      <c r="P64" s="89"/>
    </row>
    <row r="65" spans="1:16" ht="18" customHeight="1">
      <c r="A65" s="92"/>
      <c r="B65" s="55"/>
      <c r="C65" s="56"/>
      <c r="D65" s="55"/>
      <c r="E65" s="56"/>
      <c r="F65" s="55" t="s">
        <v>55</v>
      </c>
      <c r="G65" s="56" t="s">
        <v>60</v>
      </c>
      <c r="H65" s="55" t="s">
        <v>38</v>
      </c>
      <c r="I65" s="56" t="s">
        <v>60</v>
      </c>
      <c r="J65" s="55" t="s">
        <v>38</v>
      </c>
      <c r="K65" s="56" t="s">
        <v>60</v>
      </c>
      <c r="L65" s="55"/>
      <c r="M65" s="56"/>
      <c r="N65" s="95"/>
      <c r="O65" s="95"/>
      <c r="P65" s="89"/>
    </row>
    <row r="66" spans="1:16" ht="18" customHeight="1" thickBot="1">
      <c r="A66" s="92"/>
      <c r="B66" s="54"/>
      <c r="C66" s="59"/>
      <c r="D66" s="54"/>
      <c r="E66" s="59"/>
      <c r="F66" s="54" t="s">
        <v>230</v>
      </c>
      <c r="G66" s="59"/>
      <c r="H66" s="54" t="s">
        <v>149</v>
      </c>
      <c r="I66" s="59" t="s">
        <v>179</v>
      </c>
      <c r="J66" s="54" t="s">
        <v>149</v>
      </c>
      <c r="K66" s="59" t="s">
        <v>179</v>
      </c>
      <c r="L66" s="57"/>
      <c r="M66" s="58"/>
      <c r="N66" s="95"/>
      <c r="O66" s="95"/>
      <c r="P66" s="89"/>
    </row>
    <row r="67" spans="1:24" ht="19.5" customHeight="1">
      <c r="A67" s="91" t="s">
        <v>74</v>
      </c>
      <c r="B67" s="52" t="s">
        <v>142</v>
      </c>
      <c r="C67" s="53" t="s">
        <v>61</v>
      </c>
      <c r="D67" s="52" t="s">
        <v>142</v>
      </c>
      <c r="E67" s="53" t="s">
        <v>61</v>
      </c>
      <c r="F67" s="81" t="s">
        <v>78</v>
      </c>
      <c r="G67" s="82" t="s">
        <v>68</v>
      </c>
      <c r="H67" s="52"/>
      <c r="I67" s="53"/>
      <c r="J67" s="52" t="s">
        <v>41</v>
      </c>
      <c r="K67" s="53" t="s">
        <v>65</v>
      </c>
      <c r="L67" s="52"/>
      <c r="M67" s="53"/>
      <c r="N67" s="94" t="str">
        <f>VLOOKUP($A67,'Phan ca&amp; Ngay BDhoc'!$B$4:$I$60,4,0)</f>
        <v>Sáng</v>
      </c>
      <c r="O67" s="94" t="str">
        <f>VLOOKUP($A67,'Phan ca&amp; Ngay BDhoc'!$B$4:$I$60,6,0)</f>
        <v>15/10/2012</v>
      </c>
      <c r="P67" s="88" t="str">
        <f>VLOOKUP($A67,'Phan ca&amp; Ngay BDhoc'!$B$4:$I$60,8,0)</f>
        <v>A10-806</v>
      </c>
      <c r="Q67" s="76" t="s">
        <v>41</v>
      </c>
      <c r="R67" s="66">
        <v>5</v>
      </c>
      <c r="S67" s="66">
        <v>5</v>
      </c>
      <c r="T67" s="66">
        <v>0</v>
      </c>
      <c r="U67" s="70" t="s">
        <v>52</v>
      </c>
      <c r="V67" s="64">
        <v>5</v>
      </c>
      <c r="W67" s="64">
        <v>0</v>
      </c>
      <c r="X67" s="64">
        <v>5</v>
      </c>
    </row>
    <row r="68" spans="1:24" ht="19.5" customHeight="1">
      <c r="A68" s="92"/>
      <c r="B68" s="54" t="s">
        <v>149</v>
      </c>
      <c r="C68" s="59" t="s">
        <v>180</v>
      </c>
      <c r="D68" s="54"/>
      <c r="E68" s="59" t="s">
        <v>180</v>
      </c>
      <c r="F68" s="83" t="s">
        <v>237</v>
      </c>
      <c r="G68" s="84"/>
      <c r="H68" s="54"/>
      <c r="I68" s="59"/>
      <c r="J68" s="54" t="s">
        <v>149</v>
      </c>
      <c r="K68" s="59"/>
      <c r="L68" s="54"/>
      <c r="M68" s="59"/>
      <c r="N68" s="95"/>
      <c r="O68" s="95"/>
      <c r="P68" s="89"/>
      <c r="Q68" s="77" t="s">
        <v>50</v>
      </c>
      <c r="R68" s="66">
        <v>2</v>
      </c>
      <c r="S68" s="66">
        <v>2</v>
      </c>
      <c r="T68" s="66">
        <v>0</v>
      </c>
      <c r="U68" s="77" t="s">
        <v>78</v>
      </c>
      <c r="V68" s="66">
        <v>2</v>
      </c>
      <c r="W68" s="66">
        <v>2</v>
      </c>
      <c r="X68" s="66">
        <v>0</v>
      </c>
    </row>
    <row r="69" spans="1:24" ht="19.5" customHeight="1">
      <c r="A69" s="92"/>
      <c r="B69" s="55" t="s">
        <v>142</v>
      </c>
      <c r="C69" s="56" t="s">
        <v>62</v>
      </c>
      <c r="D69" s="55" t="s">
        <v>142</v>
      </c>
      <c r="E69" s="56" t="s">
        <v>62</v>
      </c>
      <c r="F69" s="85" t="s">
        <v>50</v>
      </c>
      <c r="G69" s="86" t="s">
        <v>67</v>
      </c>
      <c r="H69" s="85" t="s">
        <v>79</v>
      </c>
      <c r="I69" s="86" t="s">
        <v>62</v>
      </c>
      <c r="J69" s="55"/>
      <c r="K69" s="56"/>
      <c r="L69" s="55"/>
      <c r="M69" s="56"/>
      <c r="N69" s="95"/>
      <c r="O69" s="95"/>
      <c r="P69" s="89"/>
      <c r="Q69" s="72" t="s">
        <v>142</v>
      </c>
      <c r="R69" s="64">
        <v>6</v>
      </c>
      <c r="S69" s="64">
        <v>6</v>
      </c>
      <c r="T69" s="64">
        <v>0</v>
      </c>
      <c r="U69" s="77" t="s">
        <v>79</v>
      </c>
      <c r="V69" s="66">
        <v>3</v>
      </c>
      <c r="W69" s="66">
        <v>3</v>
      </c>
      <c r="X69" s="66">
        <v>0</v>
      </c>
    </row>
    <row r="70" spans="1:20" ht="19.5" customHeight="1" thickBot="1">
      <c r="A70" s="93"/>
      <c r="B70" s="54" t="s">
        <v>149</v>
      </c>
      <c r="C70" s="59" t="s">
        <v>181</v>
      </c>
      <c r="D70" s="54" t="s">
        <v>149</v>
      </c>
      <c r="E70" s="59" t="s">
        <v>181</v>
      </c>
      <c r="F70" s="83" t="s">
        <v>228</v>
      </c>
      <c r="G70" s="84"/>
      <c r="H70" s="83" t="s">
        <v>236</v>
      </c>
      <c r="I70" s="84"/>
      <c r="J70" s="54"/>
      <c r="K70" s="59"/>
      <c r="L70" s="57"/>
      <c r="M70" s="58"/>
      <c r="N70" s="96"/>
      <c r="O70" s="96"/>
      <c r="P70" s="90"/>
      <c r="Q70" s="65" t="s">
        <v>90</v>
      </c>
      <c r="R70" s="64">
        <v>1</v>
      </c>
      <c r="S70" s="64">
        <v>0</v>
      </c>
      <c r="T70" s="64">
        <v>1</v>
      </c>
    </row>
    <row r="71" spans="1:16" ht="19.5" customHeight="1">
      <c r="A71" s="91" t="s">
        <v>97</v>
      </c>
      <c r="B71" s="52" t="s">
        <v>142</v>
      </c>
      <c r="C71" s="53" t="s">
        <v>59</v>
      </c>
      <c r="D71" s="52"/>
      <c r="E71" s="53"/>
      <c r="F71" s="81" t="s">
        <v>78</v>
      </c>
      <c r="G71" s="82" t="s">
        <v>146</v>
      </c>
      <c r="H71" s="52" t="s">
        <v>142</v>
      </c>
      <c r="I71" s="53" t="s">
        <v>59</v>
      </c>
      <c r="J71" s="52" t="s">
        <v>41</v>
      </c>
      <c r="K71" s="53" t="s">
        <v>66</v>
      </c>
      <c r="L71" s="52"/>
      <c r="M71" s="53"/>
      <c r="N71" s="94" t="str">
        <f>VLOOKUP($A71,'Phan ca&amp; Ngay BDhoc'!$B$4:$I$60,4,0)</f>
        <v>Chiều</v>
      </c>
      <c r="O71" s="94" t="str">
        <f>VLOOKUP($A71,'Phan ca&amp; Ngay BDhoc'!$B$4:$I$60,6,0)</f>
        <v>15/10/2012</v>
      </c>
      <c r="P71" s="88" t="str">
        <f>VLOOKUP($A71,'Phan ca&amp; Ngay BDhoc'!$B$4:$I$60,8,0)</f>
        <v>A10-806</v>
      </c>
    </row>
    <row r="72" spans="1:16" ht="19.5" customHeight="1">
      <c r="A72" s="92"/>
      <c r="B72" s="54" t="s">
        <v>149</v>
      </c>
      <c r="C72" s="59" t="s">
        <v>182</v>
      </c>
      <c r="D72" s="54"/>
      <c r="E72" s="59"/>
      <c r="F72" s="83" t="s">
        <v>237</v>
      </c>
      <c r="G72" s="84"/>
      <c r="H72" s="54" t="s">
        <v>149</v>
      </c>
      <c r="I72" s="59" t="s">
        <v>182</v>
      </c>
      <c r="J72" s="54" t="s">
        <v>149</v>
      </c>
      <c r="K72" s="59"/>
      <c r="L72" s="54"/>
      <c r="M72" s="59"/>
      <c r="N72" s="95"/>
      <c r="O72" s="95"/>
      <c r="P72" s="89"/>
    </row>
    <row r="73" spans="1:16" ht="19.5" customHeight="1">
      <c r="A73" s="92"/>
      <c r="B73" s="55" t="s">
        <v>142</v>
      </c>
      <c r="C73" s="56" t="s">
        <v>60</v>
      </c>
      <c r="D73" s="85" t="s">
        <v>79</v>
      </c>
      <c r="E73" s="86" t="s">
        <v>60</v>
      </c>
      <c r="F73" s="85" t="s">
        <v>50</v>
      </c>
      <c r="G73" s="86" t="s">
        <v>145</v>
      </c>
      <c r="H73" s="55" t="s">
        <v>142</v>
      </c>
      <c r="I73" s="56" t="s">
        <v>60</v>
      </c>
      <c r="J73" s="55"/>
      <c r="K73" s="56"/>
      <c r="L73" s="55"/>
      <c r="M73" s="56"/>
      <c r="N73" s="95"/>
      <c r="O73" s="95"/>
      <c r="P73" s="89"/>
    </row>
    <row r="74" spans="1:16" ht="19.5" customHeight="1" thickBot="1">
      <c r="A74" s="93"/>
      <c r="B74" s="54" t="s">
        <v>149</v>
      </c>
      <c r="C74" s="59" t="s">
        <v>183</v>
      </c>
      <c r="D74" s="83" t="s">
        <v>235</v>
      </c>
      <c r="E74" s="84"/>
      <c r="F74" s="87" t="s">
        <v>229</v>
      </c>
      <c r="G74" s="84"/>
      <c r="H74" s="54" t="s">
        <v>149</v>
      </c>
      <c r="I74" s="59" t="s">
        <v>183</v>
      </c>
      <c r="J74" s="54"/>
      <c r="K74" s="59"/>
      <c r="L74" s="57"/>
      <c r="M74" s="58"/>
      <c r="N74" s="96"/>
      <c r="O74" s="96"/>
      <c r="P74" s="90"/>
    </row>
    <row r="75" spans="1:16" ht="15" customHeight="1">
      <c r="A75" s="12" t="s">
        <v>48</v>
      </c>
      <c r="L75" s="101"/>
      <c r="M75" s="101"/>
      <c r="N75" s="101"/>
      <c r="O75" s="101"/>
      <c r="P75" s="101"/>
    </row>
    <row r="76" spans="1:16" ht="15.75" customHeight="1">
      <c r="A76" s="13">
        <v>1</v>
      </c>
      <c r="B76" s="35" t="s">
        <v>188</v>
      </c>
      <c r="C76" s="35"/>
      <c r="D76" s="35"/>
      <c r="E76" s="35"/>
      <c r="F76" s="35"/>
      <c r="G76" s="35"/>
      <c r="H76" s="35"/>
      <c r="I76" s="35"/>
      <c r="J76" s="35"/>
      <c r="K76" s="36"/>
      <c r="L76" s="37"/>
      <c r="M76" s="37"/>
      <c r="N76" s="36"/>
      <c r="O76" s="38"/>
      <c r="P76" s="33"/>
    </row>
    <row r="77" spans="1:16" ht="15.75" customHeight="1">
      <c r="A77" s="13">
        <v>2</v>
      </c>
      <c r="B77" s="35" t="s">
        <v>49</v>
      </c>
      <c r="C77" s="35"/>
      <c r="D77" s="35"/>
      <c r="E77" s="35"/>
      <c r="F77" s="35"/>
      <c r="G77" s="35"/>
      <c r="H77" s="35"/>
      <c r="I77" s="35"/>
      <c r="J77" s="35"/>
      <c r="K77" s="36"/>
      <c r="L77" s="37"/>
      <c r="M77" s="37"/>
      <c r="N77" s="36"/>
      <c r="O77" s="38"/>
      <c r="P77" s="33"/>
    </row>
    <row r="78" spans="1:16" ht="16.5">
      <c r="A78" s="13">
        <v>3</v>
      </c>
      <c r="B78" s="35" t="s">
        <v>95</v>
      </c>
      <c r="C78" s="39"/>
      <c r="D78" s="32"/>
      <c r="E78" s="39"/>
      <c r="F78" s="32"/>
      <c r="G78" s="39"/>
      <c r="H78" s="32"/>
      <c r="I78" s="39"/>
      <c r="J78" s="32"/>
      <c r="K78" s="40"/>
      <c r="L78" s="41"/>
      <c r="M78" s="41"/>
      <c r="N78" s="41"/>
      <c r="O78" s="41"/>
      <c r="P78" s="41"/>
    </row>
    <row r="79" spans="1:16" ht="15" customHeight="1">
      <c r="A79" s="9" t="s">
        <v>30</v>
      </c>
      <c r="B79" s="32"/>
      <c r="C79" s="39"/>
      <c r="D79" s="32"/>
      <c r="E79" s="39"/>
      <c r="F79" s="32"/>
      <c r="G79" s="39"/>
      <c r="H79" s="32"/>
      <c r="I79" s="39"/>
      <c r="J79" s="32"/>
      <c r="K79" s="40"/>
      <c r="L79" s="42"/>
      <c r="M79" s="42"/>
      <c r="N79" s="42"/>
      <c r="O79" s="42"/>
      <c r="P79" s="42"/>
    </row>
    <row r="80" spans="1:16" ht="16.5">
      <c r="A80" s="8">
        <v>1</v>
      </c>
      <c r="B80" s="37" t="s">
        <v>25</v>
      </c>
      <c r="C80" s="37"/>
      <c r="D80" s="37"/>
      <c r="E80" s="37"/>
      <c r="F80" s="37"/>
      <c r="G80" s="37"/>
      <c r="H80" s="37"/>
      <c r="I80" s="37"/>
      <c r="J80" s="37"/>
      <c r="K80" s="36"/>
      <c r="L80" s="37"/>
      <c r="M80" s="37"/>
      <c r="N80" s="36"/>
      <c r="O80" s="38"/>
      <c r="P80" s="33"/>
    </row>
    <row r="81" spans="1:16" ht="16.5">
      <c r="A81" s="8"/>
      <c r="B81" s="37" t="s">
        <v>69</v>
      </c>
      <c r="C81" s="43"/>
      <c r="D81" s="43"/>
      <c r="E81" s="43"/>
      <c r="F81" s="43"/>
      <c r="G81" s="43"/>
      <c r="H81" s="43"/>
      <c r="I81" s="43"/>
      <c r="J81" s="43"/>
      <c r="K81" s="36"/>
      <c r="L81" s="37"/>
      <c r="M81" s="37"/>
      <c r="N81" s="36"/>
      <c r="O81" s="38"/>
      <c r="P81" s="33"/>
    </row>
    <row r="82" spans="1:16" ht="16.5">
      <c r="A82" s="8">
        <v>2</v>
      </c>
      <c r="B82" s="37" t="s">
        <v>225</v>
      </c>
      <c r="C82" s="37"/>
      <c r="D82" s="37"/>
      <c r="E82" s="37"/>
      <c r="F82" s="37"/>
      <c r="G82" s="37"/>
      <c r="H82" s="37"/>
      <c r="I82" s="37"/>
      <c r="J82" s="37"/>
      <c r="K82" s="36"/>
      <c r="L82" s="37"/>
      <c r="M82" s="37"/>
      <c r="N82" s="36"/>
      <c r="O82" s="38"/>
      <c r="P82" s="33"/>
    </row>
    <row r="83" spans="1:16" ht="16.5">
      <c r="A83" s="8"/>
      <c r="B83" s="37"/>
      <c r="C83" s="44" t="s">
        <v>26</v>
      </c>
      <c r="D83" s="37"/>
      <c r="E83" s="39"/>
      <c r="F83" s="44" t="s">
        <v>31</v>
      </c>
      <c r="G83" s="37"/>
      <c r="H83" s="37"/>
      <c r="I83" s="37"/>
      <c r="J83" s="37"/>
      <c r="K83" s="36"/>
      <c r="L83" s="37"/>
      <c r="M83" s="37"/>
      <c r="N83" s="36"/>
      <c r="O83" s="38"/>
      <c r="P83" s="33"/>
    </row>
    <row r="84" spans="1:16" ht="16.5">
      <c r="A84" s="8">
        <v>3</v>
      </c>
      <c r="B84" s="37" t="s">
        <v>29</v>
      </c>
      <c r="C84" s="37"/>
      <c r="D84" s="37"/>
      <c r="E84" s="37"/>
      <c r="F84" s="37"/>
      <c r="G84" s="37"/>
      <c r="H84" s="37"/>
      <c r="I84" s="37"/>
      <c r="J84" s="37"/>
      <c r="K84" s="36"/>
      <c r="L84" s="37"/>
      <c r="M84" s="37"/>
      <c r="N84" s="36"/>
      <c r="O84" s="38"/>
      <c r="P84" s="33"/>
    </row>
    <row r="85" spans="1:16" ht="16.5">
      <c r="A85" s="7"/>
      <c r="B85" s="37" t="s">
        <v>227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2:16" ht="16.5">
      <c r="B86" s="44" t="s">
        <v>28</v>
      </c>
      <c r="C86" s="39"/>
      <c r="D86" s="32"/>
      <c r="E86" s="39"/>
      <c r="F86" s="46" t="s">
        <v>37</v>
      </c>
      <c r="G86" s="39"/>
      <c r="H86" s="32"/>
      <c r="I86" s="39"/>
      <c r="J86" s="32"/>
      <c r="K86" s="40"/>
      <c r="L86" s="32"/>
      <c r="M86" s="39"/>
      <c r="N86" s="40"/>
      <c r="O86" s="47"/>
      <c r="P86" s="34"/>
    </row>
    <row r="87" spans="1:16" ht="16.5">
      <c r="A87" s="8">
        <v>4</v>
      </c>
      <c r="B87" s="37" t="s">
        <v>226</v>
      </c>
      <c r="C87" s="37"/>
      <c r="D87" s="37"/>
      <c r="E87" s="37"/>
      <c r="F87" s="37"/>
      <c r="G87" s="37"/>
      <c r="H87" s="37"/>
      <c r="I87" s="37"/>
      <c r="J87" s="37"/>
      <c r="K87" s="36"/>
      <c r="L87" s="37"/>
      <c r="M87" s="37"/>
      <c r="N87" s="36"/>
      <c r="O87" s="38"/>
      <c r="P87" s="33"/>
    </row>
    <row r="88" spans="2:16" ht="16.5">
      <c r="B88" s="37" t="s">
        <v>70</v>
      </c>
      <c r="P88" s="1" t="s">
        <v>91</v>
      </c>
    </row>
    <row r="89" spans="1:16" ht="36">
      <c r="A89" s="50" t="s">
        <v>41</v>
      </c>
      <c r="B89" s="1">
        <f aca="true" t="shared" si="0" ref="B89:B120">COUNTIF(B$7:B$74,$A89)</f>
        <v>4</v>
      </c>
      <c r="C89" s="1"/>
      <c r="D89" s="1">
        <f aca="true" t="shared" si="1" ref="D89:D120">COUNTIF(D$7:D$74,$A89)</f>
        <v>4</v>
      </c>
      <c r="E89" s="1"/>
      <c r="F89" s="1">
        <f aca="true" t="shared" si="2" ref="F89:F120">COUNTIF(F$7:F$74,$A89)</f>
        <v>4</v>
      </c>
      <c r="G89" s="1"/>
      <c r="H89" s="1">
        <f aca="true" t="shared" si="3" ref="H89:H120">COUNTIF(H$7:H$74,$A89)</f>
        <v>1</v>
      </c>
      <c r="I89" s="1"/>
      <c r="J89" s="1">
        <f aca="true" t="shared" si="4" ref="J89:J120">COUNTIF(J$7:J$74,$A89)</f>
        <v>2</v>
      </c>
      <c r="K89" s="1"/>
      <c r="L89" s="1">
        <f aca="true" t="shared" si="5" ref="L89:L120">COUNTIF(L$7:L$74,$A89)</f>
        <v>2</v>
      </c>
      <c r="P89" s="1" t="s">
        <v>43</v>
      </c>
    </row>
    <row r="90" spans="1:16" ht="22.5">
      <c r="A90" s="72" t="s">
        <v>38</v>
      </c>
      <c r="B90" s="1">
        <f t="shared" si="0"/>
        <v>0</v>
      </c>
      <c r="C90" s="1"/>
      <c r="D90" s="1">
        <f t="shared" si="1"/>
        <v>0</v>
      </c>
      <c r="E90" s="1"/>
      <c r="F90" s="1">
        <f t="shared" si="2"/>
        <v>0</v>
      </c>
      <c r="G90" s="1"/>
      <c r="H90" s="1">
        <f t="shared" si="3"/>
        <v>4</v>
      </c>
      <c r="I90" s="1"/>
      <c r="J90" s="1">
        <f t="shared" si="4"/>
        <v>4</v>
      </c>
      <c r="K90" s="1"/>
      <c r="L90" s="1">
        <f t="shared" si="5"/>
        <v>0</v>
      </c>
      <c r="P90" s="1" t="s">
        <v>91</v>
      </c>
    </row>
    <row r="91" spans="1:16" ht="33.75">
      <c r="A91" s="72" t="s">
        <v>141</v>
      </c>
      <c r="B91" s="1">
        <f t="shared" si="0"/>
        <v>2</v>
      </c>
      <c r="C91" s="1"/>
      <c r="D91" s="1">
        <f t="shared" si="1"/>
        <v>6</v>
      </c>
      <c r="E91" s="1"/>
      <c r="F91" s="1">
        <f t="shared" si="2"/>
        <v>5</v>
      </c>
      <c r="G91" s="1"/>
      <c r="H91" s="1">
        <f t="shared" si="3"/>
        <v>4</v>
      </c>
      <c r="I91" s="1"/>
      <c r="J91" s="1">
        <f t="shared" si="4"/>
        <v>5</v>
      </c>
      <c r="K91" s="1"/>
      <c r="L91" s="1">
        <f t="shared" si="5"/>
        <v>4</v>
      </c>
      <c r="P91" s="1" t="s">
        <v>44</v>
      </c>
    </row>
    <row r="92" spans="1:16" ht="22.5">
      <c r="A92" s="72" t="s">
        <v>51</v>
      </c>
      <c r="B92" s="1">
        <f t="shared" si="0"/>
        <v>0</v>
      </c>
      <c r="C92" s="1"/>
      <c r="D92" s="1">
        <f t="shared" si="1"/>
        <v>0</v>
      </c>
      <c r="E92" s="1"/>
      <c r="F92" s="1">
        <f t="shared" si="2"/>
        <v>0</v>
      </c>
      <c r="G92" s="1"/>
      <c r="H92" s="1">
        <f t="shared" si="3"/>
        <v>0</v>
      </c>
      <c r="I92" s="1"/>
      <c r="J92" s="1">
        <f t="shared" si="4"/>
        <v>0</v>
      </c>
      <c r="K92" s="1"/>
      <c r="L92" s="1">
        <f t="shared" si="5"/>
        <v>0</v>
      </c>
      <c r="P92" s="1" t="s">
        <v>91</v>
      </c>
    </row>
    <row r="93" spans="1:16" ht="12.75">
      <c r="A93" s="72" t="s">
        <v>39</v>
      </c>
      <c r="B93" s="1">
        <f t="shared" si="0"/>
        <v>0</v>
      </c>
      <c r="C93" s="1"/>
      <c r="D93" s="1">
        <f t="shared" si="1"/>
        <v>0</v>
      </c>
      <c r="E93" s="1"/>
      <c r="F93" s="1">
        <f t="shared" si="2"/>
        <v>0</v>
      </c>
      <c r="G93" s="1"/>
      <c r="H93" s="1">
        <f t="shared" si="3"/>
        <v>0</v>
      </c>
      <c r="I93" s="1"/>
      <c r="J93" s="1">
        <f t="shared" si="4"/>
        <v>0</v>
      </c>
      <c r="K93" s="1"/>
      <c r="L93" s="1">
        <f t="shared" si="5"/>
        <v>0</v>
      </c>
      <c r="P93" s="1" t="s">
        <v>91</v>
      </c>
    </row>
    <row r="94" spans="1:16" ht="22.5">
      <c r="A94" s="72" t="s">
        <v>81</v>
      </c>
      <c r="B94" s="1">
        <f t="shared" si="0"/>
        <v>0</v>
      </c>
      <c r="C94" s="1"/>
      <c r="D94" s="1">
        <f t="shared" si="1"/>
        <v>0</v>
      </c>
      <c r="E94" s="1"/>
      <c r="F94" s="1">
        <f t="shared" si="2"/>
        <v>0</v>
      </c>
      <c r="G94" s="1"/>
      <c r="H94" s="1">
        <f t="shared" si="3"/>
        <v>0</v>
      </c>
      <c r="I94" s="1"/>
      <c r="J94" s="1">
        <f t="shared" si="4"/>
        <v>0</v>
      </c>
      <c r="K94" s="1"/>
      <c r="L94" s="1">
        <f t="shared" si="5"/>
        <v>0</v>
      </c>
      <c r="P94" s="1" t="s">
        <v>91</v>
      </c>
    </row>
    <row r="95" spans="1:16" ht="22.5">
      <c r="A95" s="72" t="s">
        <v>82</v>
      </c>
      <c r="B95" s="1">
        <f t="shared" si="0"/>
        <v>0</v>
      </c>
      <c r="C95" s="1"/>
      <c r="D95" s="1">
        <f t="shared" si="1"/>
        <v>0</v>
      </c>
      <c r="E95" s="1"/>
      <c r="F95" s="1">
        <f t="shared" si="2"/>
        <v>0</v>
      </c>
      <c r="G95" s="1"/>
      <c r="H95" s="1">
        <f t="shared" si="3"/>
        <v>0</v>
      </c>
      <c r="I95" s="1"/>
      <c r="J95" s="1">
        <f t="shared" si="4"/>
        <v>0</v>
      </c>
      <c r="K95" s="1"/>
      <c r="L95" s="1">
        <f t="shared" si="5"/>
        <v>0</v>
      </c>
      <c r="P95" s="1" t="s">
        <v>91</v>
      </c>
    </row>
    <row r="96" spans="1:16" ht="22.5">
      <c r="A96" s="72" t="s">
        <v>83</v>
      </c>
      <c r="B96" s="1">
        <f t="shared" si="0"/>
        <v>0</v>
      </c>
      <c r="C96" s="1"/>
      <c r="D96" s="1">
        <f t="shared" si="1"/>
        <v>0</v>
      </c>
      <c r="E96" s="1"/>
      <c r="F96" s="1">
        <f t="shared" si="2"/>
        <v>0</v>
      </c>
      <c r="G96" s="1"/>
      <c r="H96" s="1">
        <f t="shared" si="3"/>
        <v>0</v>
      </c>
      <c r="I96" s="1"/>
      <c r="J96" s="1">
        <f t="shared" si="4"/>
        <v>0</v>
      </c>
      <c r="K96" s="1"/>
      <c r="L96" s="1">
        <f t="shared" si="5"/>
        <v>0</v>
      </c>
      <c r="P96" s="1" t="s">
        <v>91</v>
      </c>
    </row>
    <row r="97" spans="1:16" ht="22.5">
      <c r="A97" s="72" t="s">
        <v>51</v>
      </c>
      <c r="B97" s="1">
        <f t="shared" si="0"/>
        <v>0</v>
      </c>
      <c r="C97" s="1"/>
      <c r="D97" s="1">
        <f t="shared" si="1"/>
        <v>0</v>
      </c>
      <c r="E97" s="1"/>
      <c r="F97" s="1">
        <f t="shared" si="2"/>
        <v>0</v>
      </c>
      <c r="G97" s="1"/>
      <c r="H97" s="1">
        <f t="shared" si="3"/>
        <v>0</v>
      </c>
      <c r="I97" s="1"/>
      <c r="J97" s="1">
        <f t="shared" si="4"/>
        <v>0</v>
      </c>
      <c r="K97" s="1"/>
      <c r="L97" s="1">
        <f t="shared" si="5"/>
        <v>0</v>
      </c>
      <c r="P97" s="73" t="s">
        <v>92</v>
      </c>
    </row>
    <row r="98" spans="1:16" ht="12.75">
      <c r="A98" s="72" t="s">
        <v>39</v>
      </c>
      <c r="B98" s="1">
        <f t="shared" si="0"/>
        <v>0</v>
      </c>
      <c r="C98" s="1"/>
      <c r="D98" s="1">
        <f t="shared" si="1"/>
        <v>0</v>
      </c>
      <c r="E98" s="1"/>
      <c r="F98" s="1">
        <f t="shared" si="2"/>
        <v>0</v>
      </c>
      <c r="G98" s="1"/>
      <c r="H98" s="1">
        <f t="shared" si="3"/>
        <v>0</v>
      </c>
      <c r="I98" s="1"/>
      <c r="J98" s="1">
        <f t="shared" si="4"/>
        <v>0</v>
      </c>
      <c r="K98" s="1"/>
      <c r="L98" s="1">
        <f t="shared" si="5"/>
        <v>0</v>
      </c>
      <c r="P98" s="73" t="s">
        <v>92</v>
      </c>
    </row>
    <row r="99" spans="1:16" ht="22.5">
      <c r="A99" s="72" t="s">
        <v>53</v>
      </c>
      <c r="B99" s="1">
        <f t="shared" si="0"/>
        <v>0</v>
      </c>
      <c r="C99" s="1"/>
      <c r="D99" s="1">
        <f t="shared" si="1"/>
        <v>0</v>
      </c>
      <c r="E99" s="1"/>
      <c r="F99" s="1">
        <f t="shared" si="2"/>
        <v>0</v>
      </c>
      <c r="G99" s="1"/>
      <c r="H99" s="1">
        <f t="shared" si="3"/>
        <v>0</v>
      </c>
      <c r="I99" s="1"/>
      <c r="J99" s="1">
        <f t="shared" si="4"/>
        <v>0</v>
      </c>
      <c r="K99" s="1"/>
      <c r="L99" s="1">
        <f t="shared" si="5"/>
        <v>0</v>
      </c>
      <c r="P99" s="73" t="s">
        <v>92</v>
      </c>
    </row>
    <row r="100" spans="1:16" ht="22.5">
      <c r="A100" s="72" t="s">
        <v>82</v>
      </c>
      <c r="B100" s="1">
        <f t="shared" si="0"/>
        <v>0</v>
      </c>
      <c r="C100" s="1"/>
      <c r="D100" s="1">
        <f t="shared" si="1"/>
        <v>0</v>
      </c>
      <c r="E100" s="1"/>
      <c r="F100" s="1">
        <f t="shared" si="2"/>
        <v>0</v>
      </c>
      <c r="G100" s="1"/>
      <c r="H100" s="1">
        <f t="shared" si="3"/>
        <v>0</v>
      </c>
      <c r="I100" s="1"/>
      <c r="J100" s="1">
        <f t="shared" si="4"/>
        <v>0</v>
      </c>
      <c r="K100" s="1"/>
      <c r="L100" s="1">
        <f t="shared" si="5"/>
        <v>0</v>
      </c>
      <c r="P100" s="73" t="s">
        <v>92</v>
      </c>
    </row>
    <row r="101" spans="1:16" ht="22.5">
      <c r="A101" s="72" t="s">
        <v>51</v>
      </c>
      <c r="B101" s="1">
        <f t="shared" si="0"/>
        <v>0</v>
      </c>
      <c r="C101" s="1"/>
      <c r="D101" s="1">
        <f t="shared" si="1"/>
        <v>0</v>
      </c>
      <c r="E101" s="1"/>
      <c r="F101" s="1">
        <f t="shared" si="2"/>
        <v>0</v>
      </c>
      <c r="G101" s="1"/>
      <c r="H101" s="1">
        <f t="shared" si="3"/>
        <v>0</v>
      </c>
      <c r="I101" s="1"/>
      <c r="J101" s="1">
        <f t="shared" si="4"/>
        <v>0</v>
      </c>
      <c r="K101" s="1"/>
      <c r="L101" s="1">
        <f t="shared" si="5"/>
        <v>0</v>
      </c>
      <c r="P101" s="73" t="s">
        <v>147</v>
      </c>
    </row>
    <row r="102" spans="1:16" ht="12.75">
      <c r="A102" s="72" t="s">
        <v>39</v>
      </c>
      <c r="B102" s="1">
        <f t="shared" si="0"/>
        <v>0</v>
      </c>
      <c r="C102" s="1"/>
      <c r="D102" s="1">
        <f t="shared" si="1"/>
        <v>0</v>
      </c>
      <c r="E102" s="1"/>
      <c r="F102" s="1">
        <f t="shared" si="2"/>
        <v>0</v>
      </c>
      <c r="G102" s="1"/>
      <c r="H102" s="1">
        <f t="shared" si="3"/>
        <v>0</v>
      </c>
      <c r="I102" s="1"/>
      <c r="J102" s="1">
        <f t="shared" si="4"/>
        <v>0</v>
      </c>
      <c r="K102" s="1"/>
      <c r="L102" s="1">
        <f t="shared" si="5"/>
        <v>0</v>
      </c>
      <c r="P102" s="73" t="s">
        <v>147</v>
      </c>
    </row>
    <row r="103" spans="1:16" ht="12.75">
      <c r="A103" s="72" t="s">
        <v>40</v>
      </c>
      <c r="B103" s="1">
        <f t="shared" si="0"/>
        <v>0</v>
      </c>
      <c r="C103" s="1"/>
      <c r="D103" s="1">
        <f t="shared" si="1"/>
        <v>0</v>
      </c>
      <c r="E103" s="1"/>
      <c r="F103" s="1">
        <f t="shared" si="2"/>
        <v>0</v>
      </c>
      <c r="G103" s="1"/>
      <c r="H103" s="1">
        <f t="shared" si="3"/>
        <v>0</v>
      </c>
      <c r="I103" s="1"/>
      <c r="J103" s="1">
        <f t="shared" si="4"/>
        <v>0</v>
      </c>
      <c r="K103" s="1"/>
      <c r="L103" s="1">
        <f t="shared" si="5"/>
        <v>0</v>
      </c>
      <c r="P103" s="73" t="s">
        <v>147</v>
      </c>
    </row>
    <row r="104" spans="1:16" ht="22.5">
      <c r="A104" s="72" t="s">
        <v>81</v>
      </c>
      <c r="B104" s="1">
        <f t="shared" si="0"/>
        <v>0</v>
      </c>
      <c r="C104" s="1"/>
      <c r="D104" s="1">
        <f t="shared" si="1"/>
        <v>0</v>
      </c>
      <c r="E104" s="1"/>
      <c r="F104" s="1">
        <f t="shared" si="2"/>
        <v>0</v>
      </c>
      <c r="G104" s="1"/>
      <c r="H104" s="1">
        <f t="shared" si="3"/>
        <v>0</v>
      </c>
      <c r="I104" s="1"/>
      <c r="J104" s="1">
        <f t="shared" si="4"/>
        <v>0</v>
      </c>
      <c r="K104" s="1"/>
      <c r="L104" s="1">
        <f t="shared" si="5"/>
        <v>0</v>
      </c>
      <c r="P104" s="73" t="s">
        <v>147</v>
      </c>
    </row>
    <row r="105" spans="1:16" ht="22.5">
      <c r="A105" s="72" t="s">
        <v>82</v>
      </c>
      <c r="B105" s="1">
        <f t="shared" si="0"/>
        <v>0</v>
      </c>
      <c r="C105" s="1"/>
      <c r="D105" s="1">
        <f t="shared" si="1"/>
        <v>0</v>
      </c>
      <c r="E105" s="1"/>
      <c r="F105" s="1">
        <f t="shared" si="2"/>
        <v>0</v>
      </c>
      <c r="G105" s="1"/>
      <c r="H105" s="1">
        <f t="shared" si="3"/>
        <v>0</v>
      </c>
      <c r="I105" s="1"/>
      <c r="J105" s="1">
        <f t="shared" si="4"/>
        <v>0</v>
      </c>
      <c r="K105" s="1"/>
      <c r="L105" s="1">
        <f t="shared" si="5"/>
        <v>0</v>
      </c>
      <c r="P105" s="73" t="s">
        <v>147</v>
      </c>
    </row>
    <row r="106" spans="1:16" ht="56.25">
      <c r="A106" s="72" t="s">
        <v>41</v>
      </c>
      <c r="B106" s="1">
        <f t="shared" si="0"/>
        <v>4</v>
      </c>
      <c r="C106" s="1"/>
      <c r="D106" s="1">
        <f t="shared" si="1"/>
        <v>4</v>
      </c>
      <c r="E106" s="1"/>
      <c r="F106" s="1">
        <f t="shared" si="2"/>
        <v>4</v>
      </c>
      <c r="G106" s="1"/>
      <c r="H106" s="1">
        <f t="shared" si="3"/>
        <v>1</v>
      </c>
      <c r="I106" s="1"/>
      <c r="J106" s="1">
        <f t="shared" si="4"/>
        <v>2</v>
      </c>
      <c r="K106" s="1"/>
      <c r="L106" s="1">
        <f t="shared" si="5"/>
        <v>2</v>
      </c>
      <c r="P106" s="73" t="s">
        <v>43</v>
      </c>
    </row>
    <row r="107" spans="1:16" ht="22.5">
      <c r="A107" s="72" t="s">
        <v>54</v>
      </c>
      <c r="B107" s="1">
        <f t="shared" si="0"/>
        <v>0</v>
      </c>
      <c r="C107" s="1"/>
      <c r="D107" s="1">
        <f t="shared" si="1"/>
        <v>0</v>
      </c>
      <c r="E107" s="1"/>
      <c r="F107" s="1">
        <f t="shared" si="2"/>
        <v>0</v>
      </c>
      <c r="G107" s="1"/>
      <c r="H107" s="1">
        <f t="shared" si="3"/>
        <v>0</v>
      </c>
      <c r="I107" s="1"/>
      <c r="J107" s="1">
        <f t="shared" si="4"/>
        <v>0</v>
      </c>
      <c r="K107" s="1"/>
      <c r="L107" s="1">
        <f t="shared" si="5"/>
        <v>0</v>
      </c>
      <c r="P107" s="73" t="s">
        <v>43</v>
      </c>
    </row>
    <row r="108" spans="1:16" ht="22.5">
      <c r="A108" s="72" t="s">
        <v>35</v>
      </c>
      <c r="B108" s="1">
        <f t="shared" si="0"/>
        <v>0</v>
      </c>
      <c r="C108" s="1"/>
      <c r="D108" s="1">
        <f t="shared" si="1"/>
        <v>0</v>
      </c>
      <c r="E108" s="1"/>
      <c r="F108" s="1">
        <f t="shared" si="2"/>
        <v>0</v>
      </c>
      <c r="G108" s="1"/>
      <c r="H108" s="1">
        <f t="shared" si="3"/>
        <v>0</v>
      </c>
      <c r="I108" s="1"/>
      <c r="J108" s="1">
        <f t="shared" si="4"/>
        <v>0</v>
      </c>
      <c r="K108" s="1"/>
      <c r="L108" s="1">
        <f t="shared" si="5"/>
        <v>0</v>
      </c>
      <c r="P108" s="73" t="s">
        <v>43</v>
      </c>
    </row>
    <row r="109" spans="1:16" ht="22.5">
      <c r="A109" s="72" t="s">
        <v>51</v>
      </c>
      <c r="B109" s="1">
        <f t="shared" si="0"/>
        <v>0</v>
      </c>
      <c r="C109" s="1"/>
      <c r="D109" s="1">
        <f t="shared" si="1"/>
        <v>0</v>
      </c>
      <c r="E109" s="1"/>
      <c r="F109" s="1">
        <f t="shared" si="2"/>
        <v>0</v>
      </c>
      <c r="G109" s="1"/>
      <c r="H109" s="1">
        <f t="shared" si="3"/>
        <v>0</v>
      </c>
      <c r="I109" s="1"/>
      <c r="J109" s="1">
        <f t="shared" si="4"/>
        <v>0</v>
      </c>
      <c r="K109" s="1"/>
      <c r="L109" s="1">
        <f t="shared" si="5"/>
        <v>0</v>
      </c>
      <c r="P109" s="73" t="s">
        <v>148</v>
      </c>
    </row>
    <row r="110" spans="1:16" ht="12.75">
      <c r="A110" s="72" t="s">
        <v>39</v>
      </c>
      <c r="B110" s="1">
        <f t="shared" si="0"/>
        <v>0</v>
      </c>
      <c r="C110" s="1"/>
      <c r="D110" s="1">
        <f t="shared" si="1"/>
        <v>0</v>
      </c>
      <c r="E110" s="1"/>
      <c r="F110" s="1">
        <f t="shared" si="2"/>
        <v>0</v>
      </c>
      <c r="G110" s="1"/>
      <c r="H110" s="1">
        <f t="shared" si="3"/>
        <v>0</v>
      </c>
      <c r="I110" s="1"/>
      <c r="J110" s="1">
        <f t="shared" si="4"/>
        <v>0</v>
      </c>
      <c r="K110" s="1"/>
      <c r="L110" s="1">
        <f t="shared" si="5"/>
        <v>0</v>
      </c>
      <c r="P110" s="73" t="s">
        <v>148</v>
      </c>
    </row>
    <row r="111" spans="1:16" ht="12.75">
      <c r="A111" s="72" t="s">
        <v>40</v>
      </c>
      <c r="B111" s="1">
        <f t="shared" si="0"/>
        <v>0</v>
      </c>
      <c r="C111" s="1"/>
      <c r="D111" s="1">
        <f t="shared" si="1"/>
        <v>0</v>
      </c>
      <c r="E111" s="1"/>
      <c r="F111" s="1">
        <f t="shared" si="2"/>
        <v>0</v>
      </c>
      <c r="G111" s="1"/>
      <c r="H111" s="1">
        <f t="shared" si="3"/>
        <v>0</v>
      </c>
      <c r="I111" s="1"/>
      <c r="J111" s="1">
        <f t="shared" si="4"/>
        <v>0</v>
      </c>
      <c r="K111" s="1"/>
      <c r="L111" s="1">
        <f t="shared" si="5"/>
        <v>0</v>
      </c>
      <c r="P111" s="73" t="s">
        <v>148</v>
      </c>
    </row>
    <row r="112" spans="1:16" ht="56.25">
      <c r="A112" s="72" t="s">
        <v>41</v>
      </c>
      <c r="B112" s="1">
        <f t="shared" si="0"/>
        <v>4</v>
      </c>
      <c r="C112" s="1"/>
      <c r="D112" s="1">
        <f t="shared" si="1"/>
        <v>4</v>
      </c>
      <c r="E112" s="1"/>
      <c r="F112" s="1">
        <f t="shared" si="2"/>
        <v>4</v>
      </c>
      <c r="G112" s="1"/>
      <c r="H112" s="1">
        <f t="shared" si="3"/>
        <v>1</v>
      </c>
      <c r="I112" s="1"/>
      <c r="J112" s="1">
        <f t="shared" si="4"/>
        <v>2</v>
      </c>
      <c r="K112" s="1"/>
      <c r="L112" s="1">
        <f t="shared" si="5"/>
        <v>2</v>
      </c>
      <c r="P112" s="1" t="s">
        <v>150</v>
      </c>
    </row>
    <row r="113" spans="1:16" ht="22.5">
      <c r="A113" s="72" t="s">
        <v>54</v>
      </c>
      <c r="B113" s="1">
        <f t="shared" si="0"/>
        <v>0</v>
      </c>
      <c r="C113" s="1"/>
      <c r="D113" s="1">
        <f t="shared" si="1"/>
        <v>0</v>
      </c>
      <c r="E113" s="1"/>
      <c r="F113" s="1">
        <f t="shared" si="2"/>
        <v>0</v>
      </c>
      <c r="G113" s="1"/>
      <c r="H113" s="1">
        <f t="shared" si="3"/>
        <v>0</v>
      </c>
      <c r="I113" s="1"/>
      <c r="J113" s="1">
        <f t="shared" si="4"/>
        <v>0</v>
      </c>
      <c r="K113" s="1"/>
      <c r="L113" s="1">
        <f t="shared" si="5"/>
        <v>0</v>
      </c>
      <c r="P113" s="1" t="s">
        <v>150</v>
      </c>
    </row>
    <row r="114" spans="1:16" ht="12.75">
      <c r="A114" s="72" t="s">
        <v>40</v>
      </c>
      <c r="B114" s="1">
        <f t="shared" si="0"/>
        <v>0</v>
      </c>
      <c r="C114" s="1"/>
      <c r="D114" s="1">
        <f t="shared" si="1"/>
        <v>0</v>
      </c>
      <c r="E114" s="1"/>
      <c r="F114" s="1">
        <f t="shared" si="2"/>
        <v>0</v>
      </c>
      <c r="G114" s="1"/>
      <c r="H114" s="1">
        <f t="shared" si="3"/>
        <v>0</v>
      </c>
      <c r="I114" s="1"/>
      <c r="J114" s="1">
        <f t="shared" si="4"/>
        <v>0</v>
      </c>
      <c r="K114" s="1"/>
      <c r="L114" s="1">
        <f t="shared" si="5"/>
        <v>0</v>
      </c>
      <c r="P114" s="1" t="s">
        <v>150</v>
      </c>
    </row>
    <row r="115" spans="1:16" ht="22.5">
      <c r="A115" s="72" t="s">
        <v>35</v>
      </c>
      <c r="B115" s="1">
        <f t="shared" si="0"/>
        <v>0</v>
      </c>
      <c r="C115" s="1"/>
      <c r="D115" s="1">
        <f t="shared" si="1"/>
        <v>0</v>
      </c>
      <c r="E115" s="1"/>
      <c r="F115" s="1">
        <f t="shared" si="2"/>
        <v>0</v>
      </c>
      <c r="G115" s="1"/>
      <c r="H115" s="1">
        <f t="shared" si="3"/>
        <v>0</v>
      </c>
      <c r="I115" s="1"/>
      <c r="J115" s="1">
        <f t="shared" si="4"/>
        <v>0</v>
      </c>
      <c r="K115" s="1"/>
      <c r="L115" s="1">
        <f t="shared" si="5"/>
        <v>0</v>
      </c>
      <c r="P115" s="1" t="s">
        <v>150</v>
      </c>
    </row>
    <row r="116" spans="1:16" ht="22.5">
      <c r="A116" s="72" t="s">
        <v>54</v>
      </c>
      <c r="B116" s="1">
        <f t="shared" si="0"/>
        <v>0</v>
      </c>
      <c r="C116" s="1"/>
      <c r="D116" s="1">
        <f t="shared" si="1"/>
        <v>0</v>
      </c>
      <c r="E116" s="1"/>
      <c r="F116" s="1">
        <f t="shared" si="2"/>
        <v>0</v>
      </c>
      <c r="G116" s="1"/>
      <c r="H116" s="1">
        <f t="shared" si="3"/>
        <v>0</v>
      </c>
      <c r="I116" s="1"/>
      <c r="J116" s="1">
        <f t="shared" si="4"/>
        <v>0</v>
      </c>
      <c r="K116" s="1"/>
      <c r="L116" s="1">
        <f t="shared" si="5"/>
        <v>0</v>
      </c>
      <c r="P116" s="1" t="s">
        <v>44</v>
      </c>
    </row>
    <row r="117" spans="1:16" ht="22.5">
      <c r="A117" s="72" t="s">
        <v>35</v>
      </c>
      <c r="B117" s="1">
        <f t="shared" si="0"/>
        <v>0</v>
      </c>
      <c r="C117" s="1"/>
      <c r="D117" s="1">
        <f t="shared" si="1"/>
        <v>0</v>
      </c>
      <c r="E117" s="1"/>
      <c r="F117" s="1">
        <f t="shared" si="2"/>
        <v>0</v>
      </c>
      <c r="G117" s="1"/>
      <c r="H117" s="1">
        <f t="shared" si="3"/>
        <v>0</v>
      </c>
      <c r="I117" s="1"/>
      <c r="J117" s="1">
        <f t="shared" si="4"/>
        <v>0</v>
      </c>
      <c r="K117" s="1"/>
      <c r="L117" s="1">
        <f t="shared" si="5"/>
        <v>0</v>
      </c>
      <c r="P117" s="1" t="s">
        <v>44</v>
      </c>
    </row>
    <row r="118" spans="1:16" ht="56.25">
      <c r="A118" s="72" t="s">
        <v>41</v>
      </c>
      <c r="B118" s="1">
        <f t="shared" si="0"/>
        <v>4</v>
      </c>
      <c r="C118" s="1"/>
      <c r="D118" s="1">
        <f t="shared" si="1"/>
        <v>4</v>
      </c>
      <c r="E118" s="1"/>
      <c r="F118" s="1">
        <f t="shared" si="2"/>
        <v>4</v>
      </c>
      <c r="G118" s="1"/>
      <c r="H118" s="1">
        <f t="shared" si="3"/>
        <v>1</v>
      </c>
      <c r="I118" s="1"/>
      <c r="J118" s="1">
        <f t="shared" si="4"/>
        <v>2</v>
      </c>
      <c r="K118" s="1"/>
      <c r="L118" s="1">
        <f t="shared" si="5"/>
        <v>2</v>
      </c>
      <c r="P118" s="1" t="s">
        <v>151</v>
      </c>
    </row>
    <row r="119" spans="1:16" ht="33.75">
      <c r="A119" s="72" t="s">
        <v>56</v>
      </c>
      <c r="B119" s="1">
        <f t="shared" si="0"/>
        <v>0</v>
      </c>
      <c r="C119" s="1"/>
      <c r="D119" s="1">
        <f t="shared" si="1"/>
        <v>0</v>
      </c>
      <c r="E119" s="1"/>
      <c r="F119" s="1">
        <f t="shared" si="2"/>
        <v>0</v>
      </c>
      <c r="G119" s="1"/>
      <c r="H119" s="1">
        <f t="shared" si="3"/>
        <v>0</v>
      </c>
      <c r="I119" s="1"/>
      <c r="J119" s="1">
        <f t="shared" si="4"/>
        <v>0</v>
      </c>
      <c r="K119" s="1"/>
      <c r="L119" s="1">
        <f t="shared" si="5"/>
        <v>0</v>
      </c>
      <c r="P119" s="1" t="s">
        <v>151</v>
      </c>
    </row>
    <row r="120" spans="1:16" ht="22.5">
      <c r="A120" s="72" t="s">
        <v>57</v>
      </c>
      <c r="B120" s="1">
        <f t="shared" si="0"/>
        <v>0</v>
      </c>
      <c r="C120" s="1"/>
      <c r="D120" s="1">
        <f t="shared" si="1"/>
        <v>0</v>
      </c>
      <c r="E120" s="1"/>
      <c r="F120" s="1">
        <f t="shared" si="2"/>
        <v>0</v>
      </c>
      <c r="G120" s="1"/>
      <c r="H120" s="1">
        <f t="shared" si="3"/>
        <v>0</v>
      </c>
      <c r="I120" s="1"/>
      <c r="J120" s="1">
        <f t="shared" si="4"/>
        <v>0</v>
      </c>
      <c r="K120" s="1"/>
      <c r="L120" s="1">
        <f t="shared" si="5"/>
        <v>0</v>
      </c>
      <c r="P120" s="1" t="s">
        <v>151</v>
      </c>
    </row>
    <row r="121" spans="1:16" ht="22.5">
      <c r="A121" s="72" t="s">
        <v>58</v>
      </c>
      <c r="B121" s="1">
        <f aca="true" t="shared" si="6" ref="B121:B148">COUNTIF(B$7:B$74,$A121)</f>
        <v>0</v>
      </c>
      <c r="C121" s="1"/>
      <c r="D121" s="1">
        <f aca="true" t="shared" si="7" ref="D121:D148">COUNTIF(D$7:D$74,$A121)</f>
        <v>0</v>
      </c>
      <c r="E121" s="1"/>
      <c r="F121" s="1">
        <f aca="true" t="shared" si="8" ref="F121:F148">COUNTIF(F$7:F$74,$A121)</f>
        <v>0</v>
      </c>
      <c r="G121" s="1"/>
      <c r="H121" s="1">
        <f aca="true" t="shared" si="9" ref="H121:H148">COUNTIF(H$7:H$74,$A121)</f>
        <v>0</v>
      </c>
      <c r="I121" s="1"/>
      <c r="J121" s="1">
        <f aca="true" t="shared" si="10" ref="J121:J148">COUNTIF(J$7:J$74,$A121)</f>
        <v>0</v>
      </c>
      <c r="K121" s="1"/>
      <c r="L121" s="1">
        <f aca="true" t="shared" si="11" ref="L121:L148">COUNTIF(L$7:L$74,$A121)</f>
        <v>0</v>
      </c>
      <c r="P121" s="1" t="s">
        <v>151</v>
      </c>
    </row>
    <row r="122" spans="1:16" ht="56.25">
      <c r="A122" s="63" t="s">
        <v>41</v>
      </c>
      <c r="B122" s="1">
        <f t="shared" si="6"/>
        <v>4</v>
      </c>
      <c r="C122" s="1"/>
      <c r="D122" s="1">
        <f t="shared" si="7"/>
        <v>4</v>
      </c>
      <c r="E122" s="1"/>
      <c r="F122" s="1">
        <f t="shared" si="8"/>
        <v>4</v>
      </c>
      <c r="G122" s="1"/>
      <c r="H122" s="1">
        <f t="shared" si="9"/>
        <v>1</v>
      </c>
      <c r="I122" s="1"/>
      <c r="J122" s="1">
        <f t="shared" si="10"/>
        <v>2</v>
      </c>
      <c r="K122" s="1"/>
      <c r="L122" s="1">
        <f t="shared" si="11"/>
        <v>2</v>
      </c>
      <c r="P122" s="1" t="s">
        <v>45</v>
      </c>
    </row>
    <row r="123" spans="1:16" ht="22.5">
      <c r="A123" s="63" t="s">
        <v>50</v>
      </c>
      <c r="B123" s="1">
        <f t="shared" si="6"/>
        <v>4</v>
      </c>
      <c r="C123" s="1"/>
      <c r="D123" s="1">
        <f t="shared" si="7"/>
        <v>3</v>
      </c>
      <c r="E123" s="1"/>
      <c r="F123" s="1">
        <f t="shared" si="8"/>
        <v>5</v>
      </c>
      <c r="G123" s="1"/>
      <c r="H123" s="1">
        <f t="shared" si="9"/>
        <v>2</v>
      </c>
      <c r="I123" s="1"/>
      <c r="J123" s="1">
        <f t="shared" si="10"/>
        <v>3</v>
      </c>
      <c r="K123" s="1"/>
      <c r="L123" s="1">
        <f t="shared" si="11"/>
        <v>0</v>
      </c>
      <c r="P123" s="1" t="s">
        <v>45</v>
      </c>
    </row>
    <row r="124" spans="1:16" ht="22.5">
      <c r="A124" s="63" t="s">
        <v>42</v>
      </c>
      <c r="B124" s="1">
        <f t="shared" si="6"/>
        <v>4</v>
      </c>
      <c r="C124" s="1"/>
      <c r="D124" s="1">
        <f t="shared" si="7"/>
        <v>2</v>
      </c>
      <c r="E124" s="1"/>
      <c r="F124" s="1">
        <f t="shared" si="8"/>
        <v>2</v>
      </c>
      <c r="G124" s="1"/>
      <c r="H124" s="1">
        <f t="shared" si="9"/>
        <v>2</v>
      </c>
      <c r="I124" s="1"/>
      <c r="J124" s="1">
        <f t="shared" si="10"/>
        <v>3</v>
      </c>
      <c r="K124" s="1"/>
      <c r="L124" s="1">
        <f t="shared" si="11"/>
        <v>0</v>
      </c>
      <c r="P124" s="1" t="s">
        <v>45</v>
      </c>
    </row>
    <row r="125" spans="1:16" ht="33.75">
      <c r="A125" s="63" t="s">
        <v>141</v>
      </c>
      <c r="B125" s="1">
        <f t="shared" si="6"/>
        <v>2</v>
      </c>
      <c r="C125" s="1"/>
      <c r="D125" s="1">
        <f t="shared" si="7"/>
        <v>6</v>
      </c>
      <c r="E125" s="1"/>
      <c r="F125" s="1">
        <f t="shared" si="8"/>
        <v>5</v>
      </c>
      <c r="G125" s="1"/>
      <c r="H125" s="1">
        <f t="shared" si="9"/>
        <v>4</v>
      </c>
      <c r="I125" s="1"/>
      <c r="J125" s="1">
        <f t="shared" si="10"/>
        <v>5</v>
      </c>
      <c r="K125" s="1"/>
      <c r="L125" s="1">
        <f t="shared" si="11"/>
        <v>4</v>
      </c>
      <c r="P125" s="1" t="s">
        <v>45</v>
      </c>
    </row>
    <row r="126" spans="1:16" ht="22.5">
      <c r="A126" s="63" t="s">
        <v>55</v>
      </c>
      <c r="B126" s="1">
        <f t="shared" si="6"/>
        <v>0</v>
      </c>
      <c r="C126" s="1"/>
      <c r="D126" s="1">
        <f t="shared" si="7"/>
        <v>1</v>
      </c>
      <c r="E126" s="1"/>
      <c r="F126" s="1">
        <f t="shared" si="8"/>
        <v>3</v>
      </c>
      <c r="G126" s="1"/>
      <c r="H126" s="1">
        <f t="shared" si="9"/>
        <v>4</v>
      </c>
      <c r="I126" s="1"/>
      <c r="J126" s="1">
        <f t="shared" si="10"/>
        <v>4</v>
      </c>
      <c r="K126" s="1"/>
      <c r="L126" s="1">
        <f t="shared" si="11"/>
        <v>3</v>
      </c>
      <c r="P126" s="1" t="s">
        <v>45</v>
      </c>
    </row>
    <row r="127" spans="1:12" ht="22.5">
      <c r="A127" s="72" t="s">
        <v>54</v>
      </c>
      <c r="B127" s="1">
        <f t="shared" si="6"/>
        <v>0</v>
      </c>
      <c r="C127" s="1"/>
      <c r="D127" s="1">
        <f t="shared" si="7"/>
        <v>0</v>
      </c>
      <c r="E127" s="1"/>
      <c r="F127" s="1">
        <f t="shared" si="8"/>
        <v>0</v>
      </c>
      <c r="G127" s="1"/>
      <c r="H127" s="1">
        <f t="shared" si="9"/>
        <v>0</v>
      </c>
      <c r="I127" s="1"/>
      <c r="J127" s="1">
        <f t="shared" si="10"/>
        <v>0</v>
      </c>
      <c r="K127" s="1"/>
      <c r="L127" s="1">
        <f t="shared" si="11"/>
        <v>0</v>
      </c>
    </row>
    <row r="128" spans="1:12" ht="22.5">
      <c r="A128" s="72" t="s">
        <v>51</v>
      </c>
      <c r="B128" s="1">
        <f t="shared" si="6"/>
        <v>0</v>
      </c>
      <c r="C128" s="1"/>
      <c r="D128" s="1">
        <f t="shared" si="7"/>
        <v>0</v>
      </c>
      <c r="E128" s="1"/>
      <c r="F128" s="1">
        <f t="shared" si="8"/>
        <v>0</v>
      </c>
      <c r="G128" s="1"/>
      <c r="H128" s="1">
        <f t="shared" si="9"/>
        <v>0</v>
      </c>
      <c r="I128" s="1"/>
      <c r="J128" s="1">
        <f t="shared" si="10"/>
        <v>0</v>
      </c>
      <c r="K128" s="1"/>
      <c r="L128" s="1">
        <f t="shared" si="11"/>
        <v>0</v>
      </c>
    </row>
    <row r="129" spans="1:12" ht="12.75">
      <c r="A129" s="75" t="s">
        <v>152</v>
      </c>
      <c r="B129" s="1">
        <f t="shared" si="6"/>
        <v>0</v>
      </c>
      <c r="C129" s="1"/>
      <c r="D129" s="1">
        <f t="shared" si="7"/>
        <v>0</v>
      </c>
      <c r="E129" s="1"/>
      <c r="F129" s="1">
        <f t="shared" si="8"/>
        <v>0</v>
      </c>
      <c r="G129" s="1"/>
      <c r="H129" s="1">
        <f t="shared" si="9"/>
        <v>0</v>
      </c>
      <c r="I129" s="1"/>
      <c r="J129" s="1">
        <f t="shared" si="10"/>
        <v>0</v>
      </c>
      <c r="K129" s="1"/>
      <c r="L129" s="1">
        <f t="shared" si="11"/>
        <v>0</v>
      </c>
    </row>
    <row r="130" spans="1:16" ht="56.25">
      <c r="A130" s="76" t="s">
        <v>41</v>
      </c>
      <c r="B130" s="1">
        <f t="shared" si="6"/>
        <v>4</v>
      </c>
      <c r="C130" s="1"/>
      <c r="D130" s="1">
        <f t="shared" si="7"/>
        <v>4</v>
      </c>
      <c r="E130" s="1"/>
      <c r="F130" s="1">
        <f t="shared" si="8"/>
        <v>4</v>
      </c>
      <c r="G130" s="1"/>
      <c r="H130" s="1">
        <f t="shared" si="9"/>
        <v>1</v>
      </c>
      <c r="I130" s="1"/>
      <c r="J130" s="1">
        <f t="shared" si="10"/>
        <v>2</v>
      </c>
      <c r="K130" s="1"/>
      <c r="L130" s="1">
        <f t="shared" si="11"/>
        <v>2</v>
      </c>
      <c r="P130" s="1" t="s">
        <v>175</v>
      </c>
    </row>
    <row r="131" spans="1:16" ht="22.5">
      <c r="A131" s="72" t="s">
        <v>55</v>
      </c>
      <c r="B131" s="1">
        <f t="shared" si="6"/>
        <v>0</v>
      </c>
      <c r="C131" s="1"/>
      <c r="D131" s="1">
        <f t="shared" si="7"/>
        <v>1</v>
      </c>
      <c r="E131" s="1"/>
      <c r="F131" s="1">
        <f t="shared" si="8"/>
        <v>3</v>
      </c>
      <c r="G131" s="1"/>
      <c r="H131" s="1">
        <f t="shared" si="9"/>
        <v>4</v>
      </c>
      <c r="I131" s="1"/>
      <c r="J131" s="1">
        <f t="shared" si="10"/>
        <v>4</v>
      </c>
      <c r="K131" s="1"/>
      <c r="L131" s="1">
        <f t="shared" si="11"/>
        <v>3</v>
      </c>
      <c r="P131" s="1" t="s">
        <v>175</v>
      </c>
    </row>
    <row r="132" spans="1:16" ht="22.5">
      <c r="A132" s="71" t="s">
        <v>50</v>
      </c>
      <c r="B132" s="1">
        <f t="shared" si="6"/>
        <v>4</v>
      </c>
      <c r="C132" s="1"/>
      <c r="D132" s="1">
        <f t="shared" si="7"/>
        <v>3</v>
      </c>
      <c r="E132" s="1"/>
      <c r="F132" s="1">
        <f t="shared" si="8"/>
        <v>5</v>
      </c>
      <c r="G132" s="1"/>
      <c r="H132" s="1">
        <f t="shared" si="9"/>
        <v>2</v>
      </c>
      <c r="I132" s="1"/>
      <c r="J132" s="1">
        <f t="shared" si="10"/>
        <v>3</v>
      </c>
      <c r="K132" s="1"/>
      <c r="L132" s="1">
        <f t="shared" si="11"/>
        <v>0</v>
      </c>
      <c r="P132" s="1" t="s">
        <v>175</v>
      </c>
    </row>
    <row r="133" spans="1:16" ht="22.5">
      <c r="A133" s="71" t="s">
        <v>79</v>
      </c>
      <c r="B133" s="1">
        <f t="shared" si="6"/>
        <v>0</v>
      </c>
      <c r="C133" s="1"/>
      <c r="D133" s="1">
        <f t="shared" si="7"/>
        <v>2</v>
      </c>
      <c r="E133" s="1"/>
      <c r="F133" s="1">
        <f t="shared" si="8"/>
        <v>1</v>
      </c>
      <c r="G133" s="1"/>
      <c r="H133" s="1">
        <f t="shared" si="9"/>
        <v>1</v>
      </c>
      <c r="I133" s="1"/>
      <c r="J133" s="1">
        <f t="shared" si="10"/>
        <v>0</v>
      </c>
      <c r="K133" s="1"/>
      <c r="L133" s="1">
        <f t="shared" si="11"/>
        <v>0</v>
      </c>
      <c r="P133" s="1" t="s">
        <v>175</v>
      </c>
    </row>
    <row r="134" spans="1:16" ht="56.25">
      <c r="A134" s="76" t="s">
        <v>41</v>
      </c>
      <c r="B134" s="1">
        <f t="shared" si="6"/>
        <v>4</v>
      </c>
      <c r="C134" s="1"/>
      <c r="D134" s="1">
        <f t="shared" si="7"/>
        <v>4</v>
      </c>
      <c r="E134" s="1"/>
      <c r="F134" s="1">
        <f t="shared" si="8"/>
        <v>4</v>
      </c>
      <c r="G134" s="1"/>
      <c r="H134" s="1">
        <f t="shared" si="9"/>
        <v>1</v>
      </c>
      <c r="I134" s="1"/>
      <c r="J134" s="1">
        <f t="shared" si="10"/>
        <v>2</v>
      </c>
      <c r="K134" s="1"/>
      <c r="L134" s="1">
        <f t="shared" si="11"/>
        <v>2</v>
      </c>
      <c r="P134" s="1" t="s">
        <v>77</v>
      </c>
    </row>
    <row r="135" spans="1:16" ht="22.5">
      <c r="A135" s="71" t="s">
        <v>50</v>
      </c>
      <c r="B135" s="1">
        <f t="shared" si="6"/>
        <v>4</v>
      </c>
      <c r="C135" s="1"/>
      <c r="D135" s="1">
        <f t="shared" si="7"/>
        <v>3</v>
      </c>
      <c r="E135" s="1"/>
      <c r="F135" s="1">
        <f t="shared" si="8"/>
        <v>5</v>
      </c>
      <c r="G135" s="1"/>
      <c r="H135" s="1">
        <f t="shared" si="9"/>
        <v>2</v>
      </c>
      <c r="I135" s="1"/>
      <c r="J135" s="1">
        <f t="shared" si="10"/>
        <v>3</v>
      </c>
      <c r="K135" s="1"/>
      <c r="L135" s="1">
        <f t="shared" si="11"/>
        <v>0</v>
      </c>
      <c r="P135" s="1" t="s">
        <v>77</v>
      </c>
    </row>
    <row r="136" spans="1:16" ht="22.5">
      <c r="A136" s="71" t="s">
        <v>78</v>
      </c>
      <c r="B136" s="1">
        <f t="shared" si="6"/>
        <v>0</v>
      </c>
      <c r="C136" s="1"/>
      <c r="D136" s="1">
        <f t="shared" si="7"/>
        <v>0</v>
      </c>
      <c r="E136" s="1"/>
      <c r="F136" s="1">
        <f t="shared" si="8"/>
        <v>2</v>
      </c>
      <c r="G136" s="1"/>
      <c r="H136" s="1">
        <f t="shared" si="9"/>
        <v>0</v>
      </c>
      <c r="I136" s="1"/>
      <c r="J136" s="1">
        <f t="shared" si="10"/>
        <v>0</v>
      </c>
      <c r="K136" s="1"/>
      <c r="L136" s="1">
        <f t="shared" si="11"/>
        <v>0</v>
      </c>
      <c r="P136" s="1" t="s">
        <v>77</v>
      </c>
    </row>
    <row r="137" spans="1:16" ht="22.5">
      <c r="A137" s="71" t="s">
        <v>79</v>
      </c>
      <c r="B137" s="1">
        <f t="shared" si="6"/>
        <v>0</v>
      </c>
      <c r="C137" s="1"/>
      <c r="D137" s="1">
        <f t="shared" si="7"/>
        <v>2</v>
      </c>
      <c r="E137" s="1"/>
      <c r="F137" s="1">
        <f t="shared" si="8"/>
        <v>1</v>
      </c>
      <c r="G137" s="1"/>
      <c r="H137" s="1">
        <f t="shared" si="9"/>
        <v>1</v>
      </c>
      <c r="I137" s="1"/>
      <c r="J137" s="1">
        <f t="shared" si="10"/>
        <v>0</v>
      </c>
      <c r="K137" s="1"/>
      <c r="L137" s="1">
        <f t="shared" si="11"/>
        <v>0</v>
      </c>
      <c r="P137" s="1" t="s">
        <v>77</v>
      </c>
    </row>
    <row r="138" spans="1:16" ht="56.25">
      <c r="A138" s="72" t="s">
        <v>41</v>
      </c>
      <c r="B138" s="1">
        <f t="shared" si="6"/>
        <v>4</v>
      </c>
      <c r="C138" s="1"/>
      <c r="D138" s="1">
        <f t="shared" si="7"/>
        <v>4</v>
      </c>
      <c r="E138" s="1"/>
      <c r="F138" s="1">
        <f t="shared" si="8"/>
        <v>4</v>
      </c>
      <c r="G138" s="1"/>
      <c r="H138" s="1">
        <f t="shared" si="9"/>
        <v>1</v>
      </c>
      <c r="I138" s="1"/>
      <c r="J138" s="1">
        <f t="shared" si="10"/>
        <v>2</v>
      </c>
      <c r="K138" s="1"/>
      <c r="L138" s="1">
        <f t="shared" si="11"/>
        <v>2</v>
      </c>
      <c r="P138" s="73" t="s">
        <v>184</v>
      </c>
    </row>
    <row r="139" spans="1:16" ht="22.5">
      <c r="A139" s="72" t="s">
        <v>51</v>
      </c>
      <c r="B139" s="1">
        <f t="shared" si="6"/>
        <v>0</v>
      </c>
      <c r="C139" s="1"/>
      <c r="D139" s="1">
        <f t="shared" si="7"/>
        <v>0</v>
      </c>
      <c r="E139" s="1"/>
      <c r="F139" s="1">
        <f t="shared" si="8"/>
        <v>0</v>
      </c>
      <c r="G139" s="1"/>
      <c r="H139" s="1">
        <f t="shared" si="9"/>
        <v>0</v>
      </c>
      <c r="I139" s="1"/>
      <c r="J139" s="1">
        <f t="shared" si="10"/>
        <v>0</v>
      </c>
      <c r="K139" s="1"/>
      <c r="L139" s="1">
        <f t="shared" si="11"/>
        <v>0</v>
      </c>
      <c r="P139" s="73" t="s">
        <v>184</v>
      </c>
    </row>
    <row r="140" spans="1:16" ht="12.75">
      <c r="A140" s="72" t="s">
        <v>39</v>
      </c>
      <c r="B140" s="1">
        <f t="shared" si="6"/>
        <v>0</v>
      </c>
      <c r="C140" s="1"/>
      <c r="D140" s="1">
        <f t="shared" si="7"/>
        <v>0</v>
      </c>
      <c r="E140" s="1"/>
      <c r="F140" s="1">
        <f t="shared" si="8"/>
        <v>0</v>
      </c>
      <c r="G140" s="1"/>
      <c r="H140" s="1">
        <f t="shared" si="9"/>
        <v>0</v>
      </c>
      <c r="I140" s="1"/>
      <c r="J140" s="1">
        <f t="shared" si="10"/>
        <v>0</v>
      </c>
      <c r="K140" s="1"/>
      <c r="L140" s="1">
        <f t="shared" si="11"/>
        <v>0</v>
      </c>
      <c r="P140" s="73" t="s">
        <v>184</v>
      </c>
    </row>
    <row r="141" spans="1:16" ht="12.75">
      <c r="A141" s="72" t="s">
        <v>40</v>
      </c>
      <c r="B141" s="1">
        <f t="shared" si="6"/>
        <v>0</v>
      </c>
      <c r="C141" s="1"/>
      <c r="D141" s="1">
        <f t="shared" si="7"/>
        <v>0</v>
      </c>
      <c r="E141" s="1"/>
      <c r="F141" s="1">
        <f t="shared" si="8"/>
        <v>0</v>
      </c>
      <c r="G141" s="1"/>
      <c r="H141" s="1">
        <f t="shared" si="9"/>
        <v>0</v>
      </c>
      <c r="I141" s="1"/>
      <c r="J141" s="1">
        <f t="shared" si="10"/>
        <v>0</v>
      </c>
      <c r="K141" s="1"/>
      <c r="L141" s="1">
        <f t="shared" si="11"/>
        <v>0</v>
      </c>
      <c r="P141" s="73" t="s">
        <v>184</v>
      </c>
    </row>
    <row r="142" spans="1:16" ht="56.25">
      <c r="A142" s="76" t="s">
        <v>41</v>
      </c>
      <c r="B142" s="1">
        <f t="shared" si="6"/>
        <v>4</v>
      </c>
      <c r="C142" s="1"/>
      <c r="D142" s="1">
        <f t="shared" si="7"/>
        <v>4</v>
      </c>
      <c r="E142" s="1"/>
      <c r="F142" s="1">
        <f t="shared" si="8"/>
        <v>4</v>
      </c>
      <c r="G142" s="1"/>
      <c r="H142" s="1">
        <f t="shared" si="9"/>
        <v>1</v>
      </c>
      <c r="I142" s="1"/>
      <c r="J142" s="1">
        <f t="shared" si="10"/>
        <v>2</v>
      </c>
      <c r="K142" s="1"/>
      <c r="L142" s="1">
        <f t="shared" si="11"/>
        <v>2</v>
      </c>
      <c r="P142" s="78" t="s">
        <v>185</v>
      </c>
    </row>
    <row r="143" spans="1:16" ht="22.5">
      <c r="A143" s="76" t="s">
        <v>51</v>
      </c>
      <c r="B143" s="1">
        <f t="shared" si="6"/>
        <v>0</v>
      </c>
      <c r="C143" s="1"/>
      <c r="D143" s="1">
        <f t="shared" si="7"/>
        <v>0</v>
      </c>
      <c r="E143" s="1"/>
      <c r="F143" s="1">
        <f t="shared" si="8"/>
        <v>0</v>
      </c>
      <c r="G143" s="1"/>
      <c r="H143" s="1">
        <f t="shared" si="9"/>
        <v>0</v>
      </c>
      <c r="I143" s="1"/>
      <c r="J143" s="1">
        <f t="shared" si="10"/>
        <v>0</v>
      </c>
      <c r="K143" s="1"/>
      <c r="L143" s="1">
        <f t="shared" si="11"/>
        <v>0</v>
      </c>
      <c r="P143" s="78" t="s">
        <v>185</v>
      </c>
    </row>
    <row r="144" spans="1:16" ht="12.75">
      <c r="A144" s="72" t="s">
        <v>40</v>
      </c>
      <c r="B144" s="1">
        <f t="shared" si="6"/>
        <v>0</v>
      </c>
      <c r="C144" s="1"/>
      <c r="D144" s="1">
        <f t="shared" si="7"/>
        <v>0</v>
      </c>
      <c r="E144" s="1"/>
      <c r="F144" s="1">
        <f t="shared" si="8"/>
        <v>0</v>
      </c>
      <c r="G144" s="1"/>
      <c r="H144" s="1">
        <f t="shared" si="9"/>
        <v>0</v>
      </c>
      <c r="I144" s="1"/>
      <c r="J144" s="1">
        <f t="shared" si="10"/>
        <v>0</v>
      </c>
      <c r="K144" s="1"/>
      <c r="L144" s="1">
        <f t="shared" si="11"/>
        <v>0</v>
      </c>
      <c r="P144" s="78" t="s">
        <v>185</v>
      </c>
    </row>
    <row r="145" spans="1:16" ht="33.75">
      <c r="A145" s="68" t="s">
        <v>76</v>
      </c>
      <c r="B145" s="1">
        <f t="shared" si="6"/>
        <v>0</v>
      </c>
      <c r="C145" s="1"/>
      <c r="D145" s="1">
        <f t="shared" si="7"/>
        <v>0</v>
      </c>
      <c r="E145" s="1"/>
      <c r="F145" s="1">
        <f t="shared" si="8"/>
        <v>0</v>
      </c>
      <c r="G145" s="1"/>
      <c r="H145" s="1">
        <f t="shared" si="9"/>
        <v>0</v>
      </c>
      <c r="I145" s="1"/>
      <c r="J145" s="1">
        <f t="shared" si="10"/>
        <v>0</v>
      </c>
      <c r="K145" s="1"/>
      <c r="L145" s="1">
        <f t="shared" si="11"/>
        <v>0</v>
      </c>
      <c r="P145" s="78" t="s">
        <v>185</v>
      </c>
    </row>
    <row r="146" spans="1:16" ht="22.5">
      <c r="A146" s="72" t="s">
        <v>38</v>
      </c>
      <c r="B146" s="1">
        <f t="shared" si="6"/>
        <v>0</v>
      </c>
      <c r="C146" s="1"/>
      <c r="D146" s="1">
        <f t="shared" si="7"/>
        <v>0</v>
      </c>
      <c r="E146" s="1"/>
      <c r="F146" s="1">
        <f t="shared" si="8"/>
        <v>0</v>
      </c>
      <c r="G146" s="1"/>
      <c r="H146" s="1">
        <f t="shared" si="9"/>
        <v>4</v>
      </c>
      <c r="I146" s="1"/>
      <c r="J146" s="1">
        <f t="shared" si="10"/>
        <v>4</v>
      </c>
      <c r="K146" s="1"/>
      <c r="L146" s="1">
        <f t="shared" si="11"/>
        <v>0</v>
      </c>
      <c r="P146" s="1" t="s">
        <v>91</v>
      </c>
    </row>
    <row r="147" spans="1:16" ht="33.75">
      <c r="A147" s="72" t="s">
        <v>141</v>
      </c>
      <c r="B147" s="1">
        <f t="shared" si="6"/>
        <v>2</v>
      </c>
      <c r="C147" s="1"/>
      <c r="D147" s="1">
        <f t="shared" si="7"/>
        <v>6</v>
      </c>
      <c r="E147" s="1"/>
      <c r="F147" s="1">
        <f t="shared" si="8"/>
        <v>5</v>
      </c>
      <c r="G147" s="1"/>
      <c r="H147" s="1">
        <f t="shared" si="9"/>
        <v>4</v>
      </c>
      <c r="I147" s="1"/>
      <c r="J147" s="1">
        <f t="shared" si="10"/>
        <v>5</v>
      </c>
      <c r="K147" s="1"/>
      <c r="L147" s="1">
        <f t="shared" si="11"/>
        <v>4</v>
      </c>
      <c r="P147" s="1" t="s">
        <v>44</v>
      </c>
    </row>
    <row r="148" spans="1:12" ht="45">
      <c r="A148" s="72" t="s">
        <v>142</v>
      </c>
      <c r="B148" s="1">
        <f t="shared" si="6"/>
        <v>4</v>
      </c>
      <c r="C148" s="1"/>
      <c r="D148" s="1">
        <f t="shared" si="7"/>
        <v>2</v>
      </c>
      <c r="E148" s="1"/>
      <c r="F148" s="1">
        <f t="shared" si="8"/>
        <v>0</v>
      </c>
      <c r="G148" s="1"/>
      <c r="H148" s="1">
        <f t="shared" si="9"/>
        <v>2</v>
      </c>
      <c r="I148" s="1"/>
      <c r="J148" s="1">
        <f t="shared" si="10"/>
        <v>0</v>
      </c>
      <c r="K148" s="1"/>
      <c r="L148" s="1">
        <f t="shared" si="11"/>
        <v>0</v>
      </c>
    </row>
    <row r="149" spans="1:12" ht="12.75">
      <c r="A149" s="79" t="s">
        <v>186</v>
      </c>
      <c r="B149">
        <f>B146+B147+B148</f>
        <v>6</v>
      </c>
      <c r="C149">
        <f aca="true" t="shared" si="12" ref="C149:L149">C146+C147+C148</f>
        <v>0</v>
      </c>
      <c r="D149">
        <f t="shared" si="12"/>
        <v>8</v>
      </c>
      <c r="E149">
        <f t="shared" si="12"/>
        <v>0</v>
      </c>
      <c r="F149">
        <f t="shared" si="12"/>
        <v>5</v>
      </c>
      <c r="G149">
        <f t="shared" si="12"/>
        <v>0</v>
      </c>
      <c r="H149">
        <f t="shared" si="12"/>
        <v>10</v>
      </c>
      <c r="I149">
        <f t="shared" si="12"/>
        <v>0</v>
      </c>
      <c r="J149">
        <f t="shared" si="12"/>
        <v>9</v>
      </c>
      <c r="K149">
        <f t="shared" si="12"/>
        <v>0</v>
      </c>
      <c r="L149">
        <f t="shared" si="12"/>
        <v>4</v>
      </c>
    </row>
  </sheetData>
  <sheetProtection/>
  <autoFilter ref="A6:P149"/>
  <mergeCells count="80">
    <mergeCell ref="P55:P58"/>
    <mergeCell ref="O71:O74"/>
    <mergeCell ref="O7:O10"/>
    <mergeCell ref="N35:N38"/>
    <mergeCell ref="N71:N74"/>
    <mergeCell ref="O15:O18"/>
    <mergeCell ref="O31:O34"/>
    <mergeCell ref="O47:O50"/>
    <mergeCell ref="O27:O30"/>
    <mergeCell ref="N55:N58"/>
    <mergeCell ref="O55:O58"/>
    <mergeCell ref="O63:O66"/>
    <mergeCell ref="O59:O62"/>
    <mergeCell ref="A7:A10"/>
    <mergeCell ref="N7:N10"/>
    <mergeCell ref="N43:N46"/>
    <mergeCell ref="N39:N42"/>
    <mergeCell ref="A11:A14"/>
    <mergeCell ref="N51:N54"/>
    <mergeCell ref="O51:O54"/>
    <mergeCell ref="A55:A58"/>
    <mergeCell ref="P39:P42"/>
    <mergeCell ref="P47:P50"/>
    <mergeCell ref="O39:O42"/>
    <mergeCell ref="O35:O38"/>
    <mergeCell ref="O43:O46"/>
    <mergeCell ref="P43:P46"/>
    <mergeCell ref="P27:P30"/>
    <mergeCell ref="P35:P38"/>
    <mergeCell ref="A39:A42"/>
    <mergeCell ref="P5:P6"/>
    <mergeCell ref="P15:P18"/>
    <mergeCell ref="P31:P34"/>
    <mergeCell ref="P7:P10"/>
    <mergeCell ref="P11:P14"/>
    <mergeCell ref="N5:N6"/>
    <mergeCell ref="O5:O6"/>
    <mergeCell ref="H5:I5"/>
    <mergeCell ref="A5:A6"/>
    <mergeCell ref="B5:C5"/>
    <mergeCell ref="D5:E5"/>
    <mergeCell ref="F5:G5"/>
    <mergeCell ref="L5:M5"/>
    <mergeCell ref="J5:K5"/>
    <mergeCell ref="L75:P75"/>
    <mergeCell ref="A1:P1"/>
    <mergeCell ref="A67:A70"/>
    <mergeCell ref="N67:N70"/>
    <mergeCell ref="O67:O70"/>
    <mergeCell ref="P67:P70"/>
    <mergeCell ref="N11:N14"/>
    <mergeCell ref="O11:O14"/>
    <mergeCell ref="A71:A74"/>
    <mergeCell ref="N47:N50"/>
    <mergeCell ref="A59:A62"/>
    <mergeCell ref="N59:N62"/>
    <mergeCell ref="A51:A54"/>
    <mergeCell ref="A47:A50"/>
    <mergeCell ref="A63:A66"/>
    <mergeCell ref="N63:N66"/>
    <mergeCell ref="P59:P62"/>
    <mergeCell ref="P51:P54"/>
    <mergeCell ref="A15:A18"/>
    <mergeCell ref="N15:N18"/>
    <mergeCell ref="N19:N22"/>
    <mergeCell ref="O19:O22"/>
    <mergeCell ref="A19:A22"/>
    <mergeCell ref="P19:P22"/>
    <mergeCell ref="N23:N26"/>
    <mergeCell ref="O23:O26"/>
    <mergeCell ref="P71:P74"/>
    <mergeCell ref="A35:A38"/>
    <mergeCell ref="A23:A26"/>
    <mergeCell ref="P23:P26"/>
    <mergeCell ref="P63:P66"/>
    <mergeCell ref="A43:A46"/>
    <mergeCell ref="A27:A30"/>
    <mergeCell ref="N27:N30"/>
    <mergeCell ref="A31:A34"/>
    <mergeCell ref="N31:N34"/>
  </mergeCells>
  <conditionalFormatting sqref="B89:L148">
    <cfRule type="cellIs" priority="408" dxfId="10" operator="greaterThan" stopIfTrue="1">
      <formula>0</formula>
    </cfRule>
  </conditionalFormatting>
  <conditionalFormatting sqref="K50:K52 K38:K40 K19:K20 K23:K24 K26:K28 K42:K44 K46:K48 K66:K68 K70:K72 K7:K16 K54 K59:K64 K30:K36 M59:M74 C59:C74 K74 I59:I74 G59:G74 E59:E74 E7:E54 G7:G54 C7:C54 I7:I54 M7:M54">
    <cfRule type="cellIs" priority="410" dxfId="0" operator="equal" stopIfTrue="1">
      <formula>#REF!</formula>
    </cfRule>
  </conditionalFormatting>
  <conditionalFormatting sqref="M59:M74 C59:C74 K59:K74 I59:I74 G59:G74 E59:E74 M7:M54 K7:K54 E7:E54 I7:I54 G7:G54 C7:C54">
    <cfRule type="cellIs" priority="569" dxfId="0" operator="equal" stopIfTrue="1">
      <formula>$F$38</formula>
    </cfRule>
  </conditionalFormatting>
  <conditionalFormatting sqref="C55:C58 K55:K58 E55:E58 I55:I58 M55:M58 G55:G58 C31:C34 K31:K34 E31:E34 I31:I34 M31:M34 G31:G34">
    <cfRule type="cellIs" priority="7" dxfId="0" operator="equal" stopIfTrue="1">
      <formula>#REF!</formula>
    </cfRule>
  </conditionalFormatting>
  <conditionalFormatting sqref="K55:K56 K58 M55:M58 G55:G58 I55:I58 E55:E58 C55:C58 M31:M34 K31:K32 K34 G31:G34 I31:I34 E31:E34 C31:C34">
    <cfRule type="cellIs" priority="8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Giao_vu</cp:lastModifiedBy>
  <cp:lastPrinted>2010-10-11T02:39:23Z</cp:lastPrinted>
  <dcterms:created xsi:type="dcterms:W3CDTF">2006-02-19T09:25:24Z</dcterms:created>
  <dcterms:modified xsi:type="dcterms:W3CDTF">2012-09-07T07:54:07Z</dcterms:modified>
  <cp:category/>
  <cp:version/>
  <cp:contentType/>
  <cp:contentStatus/>
</cp:coreProperties>
</file>