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360" windowHeight="7365" activeTab="0"/>
  </bookViews>
  <sheets>
    <sheet name="TKB TH (2)" sheetId="1" r:id="rId1"/>
  </sheets>
  <definedNames>
    <definedName name="_xlnm._FilterDatabase" localSheetId="0" hidden="1">'TKB TH (2)'!$A$6:$W$123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<sst xmlns="http://schemas.openxmlformats.org/spreadsheetml/2006/main" count="547" uniqueCount="83">
  <si>
    <t>LỊCH HỌC THỰC HÀNH</t>
  </si>
  <si>
    <t>TT</t>
  </si>
  <si>
    <t>Nhóm</t>
  </si>
  <si>
    <t>SL
HSSV</t>
  </si>
  <si>
    <t>Ghi chú</t>
  </si>
  <si>
    <t>CN</t>
  </si>
  <si>
    <t>CĐN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</si>
  <si>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</si>
  <si>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</si>
  <si>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</si>
  <si>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</si>
  <si>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</si>
  <si>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</si>
  <si>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</si>
  <si>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</si>
  <si>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</si>
  <si>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</si>
  <si>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</si>
  <si>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</si>
  <si>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</si>
  <si>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</si>
  <si>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</si>
  <si>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</si>
  <si>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</si>
  <si>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</si>
  <si>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</si>
  <si>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</si>
  <si>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</si>
  <si>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</si>
  <si>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</si>
  <si>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</si>
  <si>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</si>
  <si>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</si>
  <si>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</si>
  <si>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T.Đ.Phong</t>
  </si>
  <si>
    <t>2</t>
  </si>
  <si>
    <t>Đ.C.Thành</t>
  </si>
  <si>
    <t>1</t>
  </si>
  <si>
    <t>L.H.Chúc</t>
  </si>
  <si>
    <t>N.X.Tuấn</t>
  </si>
  <si>
    <t>N.P.Trường</t>
  </si>
  <si>
    <t>B.V.Chinh</t>
  </si>
  <si>
    <t>N.M.Thắng</t>
  </si>
  <si>
    <t>N.V.Toàn</t>
  </si>
  <si>
    <t>N.M.Dũng</t>
  </si>
  <si>
    <t>ĐH</t>
  </si>
  <si>
    <t>CL</t>
  </si>
  <si>
    <t>KC động cơ</t>
  </si>
  <si>
    <t>N.T.Nghĩa</t>
  </si>
  <si>
    <t>Ô4</t>
  </si>
  <si>
    <t>Ô5</t>
  </si>
  <si>
    <t>Ô6</t>
  </si>
  <si>
    <t>TH KTV điện</t>
  </si>
  <si>
    <t>TH KTV động cơ</t>
  </si>
  <si>
    <t>CLC</t>
  </si>
  <si>
    <t>TN điện ô tô</t>
  </si>
  <si>
    <t>TN động cơ</t>
  </si>
  <si>
    <t>TN gầm</t>
  </si>
  <si>
    <t>TT CN 3</t>
  </si>
  <si>
    <t>N.T.Hán</t>
  </si>
  <si>
    <t>TT CN 4</t>
  </si>
  <si>
    <t>X.Điện</t>
  </si>
  <si>
    <t>CĐ</t>
  </si>
  <si>
    <t>N.T.Vinh</t>
  </si>
  <si>
    <t>L.Đ.Mạnh</t>
  </si>
  <si>
    <t>P.H.Bình</t>
  </si>
  <si>
    <t>P.V.Đoàn</t>
  </si>
  <si>
    <t>KC ô tô</t>
  </si>
  <si>
    <t>H.Q.Tuấn</t>
  </si>
  <si>
    <t>B.V.Hải</t>
  </si>
  <si>
    <t>N.A.Ngọc</t>
  </si>
  <si>
    <t>V.H.Quân</t>
  </si>
  <si>
    <t>N.H.Chiến</t>
  </si>
  <si>
    <t>(tạo)</t>
  </si>
  <si>
    <t>(Tạo)</t>
  </si>
  <si>
    <t>3</t>
  </si>
  <si>
    <t>Chẩn đoán ô tô</t>
  </si>
  <si>
    <t>HT Điện - Điện tử</t>
  </si>
  <si>
    <t>V.N.Quỳnh</t>
  </si>
  <si>
    <t>P.V.Thành</t>
  </si>
  <si>
    <t>T.Q.Việt</t>
  </si>
  <si>
    <t>N.T.Bắc</t>
  </si>
  <si>
    <t>(TUẦN: 10 -  Từ ngày 23 tháng 10 đến ngày 29 tháng 10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</si>
</sst>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11"/>
      <color indexed="10"/>
      <name val="Times New Roman"/>
      <family val="1"/>
    </font>
    <font>
      <sz val="11"/>
      <color indexed="40"/>
      <name val="Times New Roman"/>
      <family val="1"/>
    </font>
    <font>
      <sz val="9"/>
      <color indexed="10"/>
      <name val="Arial"/>
      <family val="2"/>
    </font>
    <font>
      <sz val="11"/>
      <color indexed="40"/>
      <name val="Arial"/>
      <family val="2"/>
    </font>
    <font>
      <sz val="11"/>
      <color indexed="40"/>
      <name val="Tahoma"/>
      <family val="2"/>
    </font>
    <font>
      <sz val="9"/>
      <color indexed="40"/>
      <name val="Arial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9"/>
      <color rgb="FFFF0000"/>
      <name val="Arial"/>
      <family val="2"/>
    </font>
    <font>
      <sz val="11"/>
      <color rgb="FF00B0F0"/>
      <name val="Arial"/>
      <family val="2"/>
    </font>
    <font>
      <sz val="11"/>
      <color rgb="FF00B0F0"/>
      <name val="Tahoma"/>
      <family val="2"/>
    </font>
    <font>
      <sz val="9"/>
      <color rgb="FF00B0F0"/>
      <name val="Arial"/>
      <family val="2"/>
    </font>
    <font>
      <sz val="11"/>
      <color theme="1"/>
      <name val="Tahoma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33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 horizontal="left"/>
    </xf>
    <xf numFmtId="0" fontId="67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wrapText="1"/>
    </xf>
    <xf numFmtId="0" fontId="67" fillId="35" borderId="12" xfId="0" applyFont="1" applyFill="1" applyBorder="1" applyAlignment="1">
      <alignment horizontal="center" wrapText="1"/>
    </xf>
    <xf numFmtId="0" fontId="67" fillId="35" borderId="10" xfId="0" applyFont="1" applyFill="1" applyBorder="1" applyAlignment="1">
      <alignment wrapText="1"/>
    </xf>
    <xf numFmtId="0" fontId="67" fillId="0" borderId="10" xfId="0" applyFont="1" applyFill="1" applyBorder="1" applyAlignment="1">
      <alignment horizontal="center" wrapText="1"/>
    </xf>
    <xf numFmtId="49" fontId="67" fillId="0" borderId="10" xfId="0" applyNumberFormat="1" applyFont="1" applyFill="1" applyBorder="1" applyAlignment="1">
      <alignment horizontal="center" wrapText="1"/>
    </xf>
    <xf numFmtId="0" fontId="67" fillId="35" borderId="10" xfId="0" applyFont="1" applyFill="1" applyBorder="1" applyAlignment="1">
      <alignment horizont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8" fillId="0" borderId="12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0" fontId="68" fillId="33" borderId="11" xfId="0" applyFont="1" applyFill="1" applyBorder="1" applyAlignment="1">
      <alignment horizontal="center" wrapText="1"/>
    </xf>
    <xf numFmtId="0" fontId="69" fillId="0" borderId="10" xfId="0" applyFont="1" applyBorder="1" applyAlignment="1">
      <alignment horizontal="justify" vertical="center" wrapText="1"/>
    </xf>
    <xf numFmtId="49" fontId="68" fillId="0" borderId="10" xfId="0" applyNumberFormat="1" applyFont="1" applyFill="1" applyBorder="1" applyAlignment="1">
      <alignment horizontal="center" wrapText="1"/>
    </xf>
    <xf numFmtId="0" fontId="70" fillId="0" borderId="10" xfId="0" applyFont="1" applyBorder="1" applyAlignment="1">
      <alignment horizontal="left"/>
    </xf>
    <xf numFmtId="0" fontId="66" fillId="0" borderId="10" xfId="0" applyFont="1" applyFill="1" applyBorder="1" applyAlignment="1">
      <alignment/>
    </xf>
    <xf numFmtId="0" fontId="71" fillId="0" borderId="0" xfId="0" applyFont="1" applyBorder="1" applyAlignment="1">
      <alignment/>
    </xf>
    <xf numFmtId="0" fontId="67" fillId="35" borderId="12" xfId="0" applyFont="1" applyFill="1" applyBorder="1" applyAlignment="1">
      <alignment wrapText="1"/>
    </xf>
    <xf numFmtId="0" fontId="11" fillId="35" borderId="12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0" fontId="72" fillId="33" borderId="10" xfId="0" applyFont="1" applyFill="1" applyBorder="1" applyAlignment="1">
      <alignment wrapText="1"/>
    </xf>
    <xf numFmtId="0" fontId="70" fillId="0" borderId="0" xfId="0" applyFont="1" applyBorder="1" applyAlignment="1">
      <alignment/>
    </xf>
    <xf numFmtId="0" fontId="68" fillId="35" borderId="12" xfId="0" applyFont="1" applyFill="1" applyBorder="1" applyAlignment="1">
      <alignment horizontal="center" wrapText="1"/>
    </xf>
    <xf numFmtId="0" fontId="68" fillId="35" borderId="10" xfId="0" applyFont="1" applyFill="1" applyBorder="1" applyAlignment="1">
      <alignment horizontal="center" wrapText="1"/>
    </xf>
    <xf numFmtId="0" fontId="73" fillId="33" borderId="10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73" fillId="33" borderId="11" xfId="0" applyFont="1" applyFill="1" applyBorder="1" applyAlignment="1">
      <alignment horizontal="center" wrapText="1"/>
    </xf>
    <xf numFmtId="0" fontId="73" fillId="33" borderId="11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justify" vertical="center" wrapText="1"/>
    </xf>
    <xf numFmtId="0" fontId="73" fillId="0" borderId="12" xfId="0" applyFont="1" applyFill="1" applyBorder="1" applyAlignment="1">
      <alignment horizontal="center" wrapText="1"/>
    </xf>
    <xf numFmtId="0" fontId="71" fillId="0" borderId="10" xfId="0" applyFont="1" applyBorder="1" applyAlignment="1">
      <alignment/>
    </xf>
    <xf numFmtId="0" fontId="73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wrapText="1"/>
    </xf>
    <xf numFmtId="49" fontId="73" fillId="0" borderId="10" xfId="0" applyNumberFormat="1" applyFont="1" applyFill="1" applyBorder="1" applyAlignment="1">
      <alignment horizontal="center" wrapText="1"/>
    </xf>
    <xf numFmtId="0" fontId="71" fillId="0" borderId="10" xfId="0" applyFont="1" applyBorder="1" applyAlignment="1">
      <alignment horizontal="left"/>
    </xf>
    <xf numFmtId="0" fontId="75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left"/>
    </xf>
    <xf numFmtId="0" fontId="77" fillId="33" borderId="10" xfId="0" applyFont="1" applyFill="1" applyBorder="1" applyAlignment="1">
      <alignment wrapText="1"/>
    </xf>
    <xf numFmtId="49" fontId="68" fillId="35" borderId="10" xfId="0" applyNumberFormat="1" applyFont="1" applyFill="1" applyBorder="1" applyAlignment="1">
      <alignment horizontal="center" wrapText="1"/>
    </xf>
    <xf numFmtId="0" fontId="73" fillId="35" borderId="12" xfId="0" applyFont="1" applyFill="1" applyBorder="1" applyAlignment="1">
      <alignment horizontal="center" wrapText="1"/>
    </xf>
    <xf numFmtId="0" fontId="66" fillId="35" borderId="0" xfId="0" applyFont="1" applyFill="1" applyAlignment="1">
      <alignment/>
    </xf>
    <xf numFmtId="0" fontId="73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49" fontId="68" fillId="35" borderId="12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49" fontId="67" fillId="35" borderId="10" xfId="0" applyNumberFormat="1" applyFont="1" applyFill="1" applyBorder="1" applyAlignment="1">
      <alignment horizontal="center" wrapText="1"/>
    </xf>
    <xf numFmtId="49" fontId="73" fillId="35" borderId="10" xfId="0" applyNumberFormat="1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68" fillId="0" borderId="10" xfId="0" applyFont="1" applyFill="1" applyBorder="1" applyAlignment="1">
      <alignment wrapText="1"/>
    </xf>
    <xf numFmtId="0" fontId="68" fillId="35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33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9"/>
  <sheetViews>
    <sheetView tabSelected="1" zoomScale="70" zoomScaleNormal="70" zoomScalePageLayoutView="0" workbookViewId="0" topLeftCell="A1">
      <selection activeCell="R100" sqref="R100"/>
    </sheetView>
  </sheetViews>
  <sheetFormatPr defaultColWidth="9.0039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7.57421875" style="4" customWidth="1"/>
    <col min="5" max="5" width="6.28125" style="4" customWidth="1"/>
    <col min="6" max="6" width="6.421875" style="5" customWidth="1"/>
    <col min="7" max="7" width="15.7109375" style="6" customWidth="1"/>
    <col min="8" max="9" width="4.28125" style="7" customWidth="1"/>
    <col min="10" max="11" width="4.28125" style="79" customWidth="1"/>
    <col min="12" max="13" width="4.28125" style="7" customWidth="1"/>
    <col min="14" max="15" width="4.28125" style="82" customWidth="1"/>
    <col min="16" max="17" width="4.28125" style="8" customWidth="1"/>
    <col min="18" max="19" width="4.28125" style="79" customWidth="1"/>
    <col min="20" max="21" width="4.28125" style="4" customWidth="1"/>
    <col min="22" max="22" width="14.140625" style="9" customWidth="1"/>
    <col min="23" max="23" width="10.7109375" style="2" customWidth="1"/>
    <col min="24" max="16384" width="9.00390625" style="2" customWidth="1"/>
  </cols>
  <sheetData>
    <row r="1" spans="1:23" s="1" customFormat="1" ht="2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s="1" customFormat="1" ht="18.75">
      <c r="A2" s="108" t="s">
        <v>82</v>
      </c>
      <c r="B2" s="108"/>
      <c r="C2" s="108"/>
      <c r="D2" s="108"/>
      <c r="E2" s="108"/>
      <c r="F2" s="108"/>
      <c r="G2" s="108"/>
      <c r="H2" s="108"/>
      <c r="I2" s="108"/>
      <c r="J2" s="109"/>
      <c r="K2" s="109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s="1" customFormat="1" ht="15.75">
      <c r="A3" s="110" t="s">
        <v>17</v>
      </c>
      <c r="B3" s="110"/>
      <c r="C3" s="110"/>
      <c r="D3" s="110"/>
      <c r="E3" s="110"/>
      <c r="F3" s="110"/>
      <c r="G3" s="110"/>
      <c r="H3" s="110"/>
      <c r="I3" s="110"/>
      <c r="J3" s="111"/>
      <c r="K3" s="111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ht="15.75" customHeight="1">
      <c r="A4" s="103" t="s">
        <v>1</v>
      </c>
      <c r="B4" s="103" t="s">
        <v>7</v>
      </c>
      <c r="C4" s="103" t="s">
        <v>8</v>
      </c>
      <c r="D4" s="103" t="s">
        <v>9</v>
      </c>
      <c r="E4" s="112" t="s">
        <v>2</v>
      </c>
      <c r="F4" s="114" t="s">
        <v>3</v>
      </c>
      <c r="G4" s="116" t="s">
        <v>11</v>
      </c>
      <c r="H4" s="97" t="s">
        <v>18</v>
      </c>
      <c r="I4" s="98"/>
      <c r="J4" s="99"/>
      <c r="K4" s="99"/>
      <c r="L4" s="98"/>
      <c r="M4" s="98"/>
      <c r="N4" s="98"/>
      <c r="O4" s="98"/>
      <c r="P4" s="98"/>
      <c r="Q4" s="98"/>
      <c r="R4" s="98"/>
      <c r="S4" s="98"/>
      <c r="T4" s="98"/>
      <c r="U4" s="100"/>
      <c r="V4" s="101" t="s">
        <v>10</v>
      </c>
      <c r="W4" s="103" t="s">
        <v>4</v>
      </c>
    </row>
    <row r="5" spans="1:23" ht="15.75" customHeight="1">
      <c r="A5" s="104"/>
      <c r="B5" s="104"/>
      <c r="C5" s="104"/>
      <c r="D5" s="104"/>
      <c r="E5" s="113"/>
      <c r="F5" s="115"/>
      <c r="G5" s="117"/>
      <c r="H5" s="95" t="s">
        <v>19</v>
      </c>
      <c r="I5" s="96"/>
      <c r="J5" s="105" t="s">
        <v>20</v>
      </c>
      <c r="K5" s="106"/>
      <c r="L5" s="95" t="s">
        <v>21</v>
      </c>
      <c r="M5" s="96"/>
      <c r="N5" s="105" t="s">
        <v>22</v>
      </c>
      <c r="O5" s="106"/>
      <c r="P5" s="95" t="s">
        <v>23</v>
      </c>
      <c r="Q5" s="96"/>
      <c r="R5" s="105" t="s">
        <v>24</v>
      </c>
      <c r="S5" s="106"/>
      <c r="T5" s="95" t="s">
        <v>5</v>
      </c>
      <c r="U5" s="96"/>
      <c r="V5" s="102"/>
      <c r="W5" s="104"/>
    </row>
    <row r="6" spans="1:23" ht="15.75" customHeight="1">
      <c r="A6" s="10"/>
      <c r="B6" s="13"/>
      <c r="C6" s="13"/>
      <c r="D6" s="13"/>
      <c r="E6" s="13"/>
      <c r="F6" s="14"/>
      <c r="G6" s="11"/>
      <c r="H6" s="23" t="s">
        <v>25</v>
      </c>
      <c r="I6" s="24" t="s">
        <v>26</v>
      </c>
      <c r="J6" s="25" t="s">
        <v>25</v>
      </c>
      <c r="K6" s="26" t="s">
        <v>26</v>
      </c>
      <c r="L6" s="23" t="s">
        <v>25</v>
      </c>
      <c r="M6" s="24" t="s">
        <v>26</v>
      </c>
      <c r="N6" s="25" t="s">
        <v>25</v>
      </c>
      <c r="O6" s="26" t="s">
        <v>26</v>
      </c>
      <c r="P6" s="23" t="s">
        <v>25</v>
      </c>
      <c r="Q6" s="24" t="s">
        <v>26</v>
      </c>
      <c r="R6" s="25" t="s">
        <v>25</v>
      </c>
      <c r="S6" s="26" t="s">
        <v>26</v>
      </c>
      <c r="T6" s="23" t="s">
        <v>25</v>
      </c>
      <c r="U6" s="24" t="s">
        <v>26</v>
      </c>
      <c r="V6" s="12"/>
      <c r="W6" s="15"/>
    </row>
    <row r="7" spans="1:23" ht="30" customHeight="1">
      <c r="A7" s="29">
        <v>1</v>
      </c>
      <c r="B7" s="16" t="s">
        <v>62</v>
      </c>
      <c r="C7" s="16">
        <v>17</v>
      </c>
      <c r="D7" s="22" t="s">
        <v>13</v>
      </c>
      <c r="E7" s="17">
        <v>1</v>
      </c>
      <c r="F7" s="43">
        <v>24</v>
      </c>
      <c r="G7" s="21" t="s">
        <v>52</v>
      </c>
      <c r="H7" s="32"/>
      <c r="I7" s="33">
        <f aca="true" t="shared" si="0" ref="I7:I38">IF(H7=0,"",IF(G7="TH vận hành xe","X.Sơn","A10-T4"))</f>
      </c>
      <c r="J7" s="34"/>
      <c r="K7" s="35">
        <f aca="true" t="shared" si="1" ref="K7:K38">IF(J7=0,"",IF(G7="TH vận hành xe","X.Sơn","A10-T4"))</f>
      </c>
      <c r="L7" s="36">
        <v>2</v>
      </c>
      <c r="M7" s="33" t="str">
        <f aca="true" t="shared" si="2" ref="M7:M38">IF(L7=0,"",IF(G7="TH vận hành xe","X.Sơn","A10-T4"))</f>
        <v>A10-T4</v>
      </c>
      <c r="N7" s="38"/>
      <c r="O7" s="35">
        <f aca="true" t="shared" si="3" ref="O7:O38">IF(N7=0,"",IF(G7="TH vận hành xe","X.Sơn","A10-T4"))</f>
      </c>
      <c r="P7" s="36"/>
      <c r="Q7" s="33">
        <f aca="true" t="shared" si="4" ref="Q7:Q38">IF(P7=0,"",IF(G7="TH vận hành xe","X.Sơn","A10-T4"))</f>
      </c>
      <c r="R7" s="38"/>
      <c r="S7" s="35"/>
      <c r="T7" s="37"/>
      <c r="U7" s="33">
        <f aca="true" t="shared" si="5" ref="U7:U38">IF(T7=0,"",IF(G7="TH vận hành xe","X.Sơn","A10-T4"))</f>
      </c>
      <c r="V7" s="41" t="s">
        <v>34</v>
      </c>
      <c r="W7" s="20"/>
    </row>
    <row r="8" spans="1:23" s="57" customFormat="1" ht="30" customHeight="1">
      <c r="A8" s="87">
        <v>2</v>
      </c>
      <c r="B8" s="44" t="s">
        <v>62</v>
      </c>
      <c r="C8" s="44">
        <v>17</v>
      </c>
      <c r="D8" s="45" t="s">
        <v>13</v>
      </c>
      <c r="E8" s="46">
        <v>2</v>
      </c>
      <c r="F8" s="39">
        <v>23</v>
      </c>
      <c r="G8" s="47" t="s">
        <v>52</v>
      </c>
      <c r="H8" s="42"/>
      <c r="I8" s="88">
        <f t="shared" si="0"/>
      </c>
      <c r="J8" s="58"/>
      <c r="K8" s="89">
        <f t="shared" si="1"/>
      </c>
      <c r="L8" s="40"/>
      <c r="M8" s="88">
        <f t="shared" si="2"/>
      </c>
      <c r="N8" s="59">
        <v>3</v>
      </c>
      <c r="O8" s="89" t="str">
        <f t="shared" si="3"/>
        <v>A10-T4</v>
      </c>
      <c r="P8" s="40"/>
      <c r="Q8" s="88">
        <f t="shared" si="4"/>
      </c>
      <c r="R8" s="77"/>
      <c r="S8" s="89"/>
      <c r="T8" s="48"/>
      <c r="U8" s="88">
        <f t="shared" si="5"/>
      </c>
      <c r="V8" s="49" t="s">
        <v>12</v>
      </c>
      <c r="W8" s="56"/>
    </row>
    <row r="9" spans="1:23" ht="30" customHeight="1">
      <c r="A9" s="29">
        <v>3</v>
      </c>
      <c r="B9" s="16" t="s">
        <v>62</v>
      </c>
      <c r="C9" s="16">
        <v>17</v>
      </c>
      <c r="D9" s="22" t="s">
        <v>13</v>
      </c>
      <c r="E9" s="17">
        <v>3</v>
      </c>
      <c r="F9" s="43">
        <v>23</v>
      </c>
      <c r="G9" s="21" t="s">
        <v>52</v>
      </c>
      <c r="H9" s="32"/>
      <c r="I9" s="33">
        <f t="shared" si="0"/>
      </c>
      <c r="J9" s="34"/>
      <c r="K9" s="35">
        <f t="shared" si="1"/>
      </c>
      <c r="L9" s="36"/>
      <c r="M9" s="33">
        <f t="shared" si="2"/>
      </c>
      <c r="N9" s="34"/>
      <c r="O9" s="35">
        <f t="shared" si="3"/>
      </c>
      <c r="P9" s="36"/>
      <c r="Q9" s="33">
        <f t="shared" si="4"/>
      </c>
      <c r="R9" s="34">
        <v>1</v>
      </c>
      <c r="S9" s="35" t="str">
        <f aca="true" t="shared" si="6" ref="S9:S38">IF(R9=0,"",IF(G9="TH vận hành xe","X.Sơn","A10-T4"))</f>
        <v>A10-T4</v>
      </c>
      <c r="T9" s="37"/>
      <c r="U9" s="33">
        <f t="shared" si="5"/>
      </c>
      <c r="V9" s="41" t="s">
        <v>39</v>
      </c>
      <c r="W9" s="20"/>
    </row>
    <row r="10" spans="1:23" ht="30" customHeight="1">
      <c r="A10" s="29">
        <v>4</v>
      </c>
      <c r="B10" s="44" t="s">
        <v>62</v>
      </c>
      <c r="C10" s="44">
        <v>17</v>
      </c>
      <c r="D10" s="45" t="s">
        <v>14</v>
      </c>
      <c r="E10" s="46">
        <v>1</v>
      </c>
      <c r="F10" s="39">
        <v>25</v>
      </c>
      <c r="G10" s="47" t="s">
        <v>52</v>
      </c>
      <c r="H10" s="42"/>
      <c r="I10" s="33">
        <f t="shared" si="0"/>
      </c>
      <c r="J10" s="58"/>
      <c r="K10" s="35">
        <f t="shared" si="1"/>
      </c>
      <c r="L10" s="42"/>
      <c r="M10" s="33">
        <f t="shared" si="2"/>
      </c>
      <c r="N10" s="58"/>
      <c r="O10" s="35">
        <f t="shared" si="3"/>
      </c>
      <c r="P10" s="40">
        <v>2</v>
      </c>
      <c r="Q10" s="33" t="str">
        <f t="shared" si="4"/>
        <v>A10-T4</v>
      </c>
      <c r="R10" s="83"/>
      <c r="S10" s="35">
        <f t="shared" si="6"/>
      </c>
      <c r="T10" s="48"/>
      <c r="U10" s="33">
        <f t="shared" si="5"/>
      </c>
      <c r="V10" s="49" t="s">
        <v>16</v>
      </c>
      <c r="W10" s="56"/>
    </row>
    <row r="11" spans="1:23" ht="30" customHeight="1">
      <c r="A11" s="29">
        <v>5</v>
      </c>
      <c r="B11" s="16" t="s">
        <v>62</v>
      </c>
      <c r="C11" s="16">
        <v>17</v>
      </c>
      <c r="D11" s="22" t="s">
        <v>14</v>
      </c>
      <c r="E11" s="17">
        <v>2</v>
      </c>
      <c r="F11" s="43">
        <v>24</v>
      </c>
      <c r="G11" s="21" t="s">
        <v>52</v>
      </c>
      <c r="H11" s="32"/>
      <c r="I11" s="33">
        <f t="shared" si="0"/>
      </c>
      <c r="J11" s="34"/>
      <c r="K11" s="35">
        <f t="shared" si="1"/>
      </c>
      <c r="L11" s="36"/>
      <c r="M11" s="33">
        <f t="shared" si="2"/>
      </c>
      <c r="N11" s="34"/>
      <c r="O11" s="35">
        <f t="shared" si="3"/>
      </c>
      <c r="P11" s="36">
        <v>1</v>
      </c>
      <c r="Q11" s="33" t="str">
        <f t="shared" si="4"/>
        <v>A10-T4</v>
      </c>
      <c r="R11" s="34"/>
      <c r="S11" s="35">
        <f t="shared" si="6"/>
      </c>
      <c r="T11" s="37"/>
      <c r="U11" s="33">
        <f t="shared" si="5"/>
      </c>
      <c r="V11" s="41" t="s">
        <v>40</v>
      </c>
      <c r="W11" s="20"/>
    </row>
    <row r="12" spans="1:23" ht="30" customHeight="1">
      <c r="A12" s="29">
        <v>6</v>
      </c>
      <c r="B12" s="16" t="s">
        <v>62</v>
      </c>
      <c r="C12" s="16">
        <v>17</v>
      </c>
      <c r="D12" s="22" t="s">
        <v>15</v>
      </c>
      <c r="E12" s="17">
        <v>1</v>
      </c>
      <c r="F12" s="43">
        <v>24</v>
      </c>
      <c r="G12" s="21" t="s">
        <v>52</v>
      </c>
      <c r="H12" s="18">
        <v>2</v>
      </c>
      <c r="I12" s="33" t="str">
        <f t="shared" si="0"/>
        <v>A10-T4</v>
      </c>
      <c r="J12" s="53"/>
      <c r="K12" s="35">
        <f t="shared" si="1"/>
      </c>
      <c r="L12" s="28"/>
      <c r="M12" s="33">
        <f t="shared" si="2"/>
      </c>
      <c r="N12" s="54"/>
      <c r="O12" s="35">
        <f t="shared" si="3"/>
      </c>
      <c r="P12" s="28"/>
      <c r="Q12" s="33">
        <f t="shared" si="4"/>
      </c>
      <c r="R12" s="55"/>
      <c r="S12" s="35">
        <f t="shared" si="6"/>
      </c>
      <c r="T12" s="19"/>
      <c r="U12" s="33">
        <f t="shared" si="5"/>
      </c>
      <c r="V12" s="41" t="s">
        <v>48</v>
      </c>
      <c r="W12" s="20"/>
    </row>
    <row r="13" spans="1:23" ht="30" customHeight="1">
      <c r="A13" s="29">
        <v>7</v>
      </c>
      <c r="B13" s="16" t="s">
        <v>62</v>
      </c>
      <c r="C13" s="16">
        <v>17</v>
      </c>
      <c r="D13" s="22" t="s">
        <v>15</v>
      </c>
      <c r="E13" s="17">
        <v>2</v>
      </c>
      <c r="F13" s="43">
        <v>23</v>
      </c>
      <c r="G13" s="21" t="s">
        <v>52</v>
      </c>
      <c r="H13" s="18">
        <v>1</v>
      </c>
      <c r="I13" s="33" t="str">
        <f t="shared" si="0"/>
        <v>A10-T4</v>
      </c>
      <c r="J13" s="53"/>
      <c r="K13" s="35">
        <f t="shared" si="1"/>
      </c>
      <c r="L13" s="28"/>
      <c r="M13" s="33">
        <f t="shared" si="2"/>
      </c>
      <c r="N13" s="54"/>
      <c r="O13" s="35">
        <f t="shared" si="3"/>
      </c>
      <c r="P13" s="28"/>
      <c r="Q13" s="33">
        <f t="shared" si="4"/>
      </c>
      <c r="R13" s="55"/>
      <c r="S13" s="35">
        <f t="shared" si="6"/>
      </c>
      <c r="T13" s="19"/>
      <c r="U13" s="33">
        <f t="shared" si="5"/>
      </c>
      <c r="V13" s="41" t="s">
        <v>33</v>
      </c>
      <c r="W13" s="20"/>
    </row>
    <row r="14" spans="1:23" ht="30" customHeight="1">
      <c r="A14" s="29">
        <v>8</v>
      </c>
      <c r="B14" s="16" t="s">
        <v>62</v>
      </c>
      <c r="C14" s="16">
        <v>17</v>
      </c>
      <c r="D14" s="22" t="s">
        <v>15</v>
      </c>
      <c r="E14" s="17">
        <v>3</v>
      </c>
      <c r="F14" s="43">
        <v>23</v>
      </c>
      <c r="G14" s="21" t="s">
        <v>52</v>
      </c>
      <c r="H14" s="18">
        <v>1</v>
      </c>
      <c r="I14" s="33" t="str">
        <f t="shared" si="0"/>
        <v>A10-T4</v>
      </c>
      <c r="J14" s="53"/>
      <c r="K14" s="35">
        <f t="shared" si="1"/>
      </c>
      <c r="L14" s="28"/>
      <c r="M14" s="33">
        <f t="shared" si="2"/>
      </c>
      <c r="N14" s="54"/>
      <c r="O14" s="35">
        <f t="shared" si="3"/>
      </c>
      <c r="P14" s="28"/>
      <c r="Q14" s="33">
        <f t="shared" si="4"/>
      </c>
      <c r="R14" s="55"/>
      <c r="S14" s="35">
        <f t="shared" si="6"/>
      </c>
      <c r="T14" s="19"/>
      <c r="U14" s="33">
        <f t="shared" si="5"/>
      </c>
      <c r="V14" s="41" t="s">
        <v>63</v>
      </c>
      <c r="W14" s="20"/>
    </row>
    <row r="15" spans="1:23" ht="30" customHeight="1">
      <c r="A15" s="29">
        <v>9</v>
      </c>
      <c r="B15" s="16" t="s">
        <v>6</v>
      </c>
      <c r="C15" s="16">
        <v>9</v>
      </c>
      <c r="D15" s="22" t="s">
        <v>14</v>
      </c>
      <c r="E15" s="30">
        <v>1</v>
      </c>
      <c r="F15" s="31"/>
      <c r="G15" s="21" t="s">
        <v>76</v>
      </c>
      <c r="H15" s="32"/>
      <c r="I15" s="33">
        <f t="shared" si="0"/>
      </c>
      <c r="J15" s="34">
        <v>1</v>
      </c>
      <c r="K15" s="35" t="str">
        <f t="shared" si="1"/>
        <v>A10-T4</v>
      </c>
      <c r="L15" s="36">
        <v>1</v>
      </c>
      <c r="M15" s="33" t="str">
        <f t="shared" si="2"/>
        <v>A10-T4</v>
      </c>
      <c r="N15" s="38">
        <v>1</v>
      </c>
      <c r="O15" s="35" t="str">
        <f t="shared" si="3"/>
        <v>A10-T4</v>
      </c>
      <c r="P15" s="36"/>
      <c r="Q15" s="33">
        <f t="shared" si="4"/>
      </c>
      <c r="R15" s="38"/>
      <c r="S15" s="35">
        <f t="shared" si="6"/>
      </c>
      <c r="T15" s="37"/>
      <c r="U15" s="33">
        <f t="shared" si="5"/>
      </c>
      <c r="V15" s="41" t="s">
        <v>12</v>
      </c>
      <c r="W15" s="20"/>
    </row>
    <row r="16" spans="1:23" ht="30" customHeight="1">
      <c r="A16" s="29">
        <v>10</v>
      </c>
      <c r="B16" s="16" t="s">
        <v>6</v>
      </c>
      <c r="C16" s="16">
        <v>9</v>
      </c>
      <c r="D16" s="22" t="s">
        <v>14</v>
      </c>
      <c r="E16" s="30">
        <v>1</v>
      </c>
      <c r="F16" s="31"/>
      <c r="G16" s="21" t="s">
        <v>76</v>
      </c>
      <c r="H16" s="32">
        <v>2</v>
      </c>
      <c r="I16" s="33"/>
      <c r="J16" s="34"/>
      <c r="K16" s="35">
        <f t="shared" si="1"/>
      </c>
      <c r="L16" s="36"/>
      <c r="M16" s="33">
        <f t="shared" si="2"/>
      </c>
      <c r="N16" s="38"/>
      <c r="O16" s="35">
        <f t="shared" si="3"/>
      </c>
      <c r="P16" s="36">
        <v>1</v>
      </c>
      <c r="Q16" s="33" t="str">
        <f t="shared" si="4"/>
        <v>A10-T4</v>
      </c>
      <c r="R16" s="38"/>
      <c r="S16" s="35"/>
      <c r="T16" s="37"/>
      <c r="U16" s="33">
        <f t="shared" si="5"/>
      </c>
      <c r="V16" s="41" t="s">
        <v>33</v>
      </c>
      <c r="W16" s="76"/>
    </row>
    <row r="17" spans="1:23" ht="30" customHeight="1">
      <c r="A17" s="29">
        <v>10</v>
      </c>
      <c r="B17" s="16" t="s">
        <v>6</v>
      </c>
      <c r="C17" s="16">
        <v>9</v>
      </c>
      <c r="D17" s="22" t="s">
        <v>14</v>
      </c>
      <c r="E17" s="30">
        <v>1</v>
      </c>
      <c r="F17" s="31"/>
      <c r="G17" s="21" t="s">
        <v>76</v>
      </c>
      <c r="H17" s="32"/>
      <c r="I17" s="33">
        <f t="shared" si="0"/>
      </c>
      <c r="J17" s="34"/>
      <c r="K17" s="35">
        <f t="shared" si="1"/>
      </c>
      <c r="L17" s="36"/>
      <c r="M17" s="33">
        <f t="shared" si="2"/>
      </c>
      <c r="N17" s="38"/>
      <c r="O17" s="35">
        <f t="shared" si="3"/>
      </c>
      <c r="P17" s="36">
        <v>2</v>
      </c>
      <c r="Q17" s="33" t="str">
        <f t="shared" si="4"/>
        <v>A10-T4</v>
      </c>
      <c r="R17" s="38"/>
      <c r="S17" s="35">
        <f t="shared" si="6"/>
      </c>
      <c r="T17" s="37"/>
      <c r="U17" s="33">
        <f t="shared" si="5"/>
      </c>
      <c r="V17" s="41" t="s">
        <v>33</v>
      </c>
      <c r="W17" s="76"/>
    </row>
    <row r="18" spans="1:23" s="57" customFormat="1" ht="30" customHeight="1">
      <c r="A18" s="29">
        <v>11</v>
      </c>
      <c r="B18" s="16" t="s">
        <v>6</v>
      </c>
      <c r="C18" s="16">
        <v>9</v>
      </c>
      <c r="D18" s="22" t="s">
        <v>14</v>
      </c>
      <c r="E18" s="30">
        <v>2</v>
      </c>
      <c r="F18" s="31"/>
      <c r="G18" s="21" t="s">
        <v>76</v>
      </c>
      <c r="H18" s="32">
        <v>2</v>
      </c>
      <c r="I18" s="33" t="str">
        <f t="shared" si="0"/>
        <v>A10-T4</v>
      </c>
      <c r="J18" s="34">
        <v>2</v>
      </c>
      <c r="K18" s="35" t="str">
        <f t="shared" si="1"/>
        <v>A10-T4</v>
      </c>
      <c r="L18" s="36">
        <v>1</v>
      </c>
      <c r="M18" s="33" t="str">
        <f t="shared" si="2"/>
        <v>A10-T4</v>
      </c>
      <c r="N18" s="38">
        <v>1</v>
      </c>
      <c r="O18" s="35" t="str">
        <f t="shared" si="3"/>
        <v>A10-T4</v>
      </c>
      <c r="P18" s="36"/>
      <c r="Q18" s="33">
        <f t="shared" si="4"/>
      </c>
      <c r="R18" s="38"/>
      <c r="S18" s="35">
        <f t="shared" si="6"/>
      </c>
      <c r="T18" s="37" t="s">
        <v>37</v>
      </c>
      <c r="U18" s="33" t="str">
        <f t="shared" si="5"/>
        <v>A10-T4</v>
      </c>
      <c r="V18" s="41" t="s">
        <v>16</v>
      </c>
      <c r="W18" s="20"/>
    </row>
    <row r="19" spans="1:23" s="57" customFormat="1" ht="30" customHeight="1">
      <c r="A19" s="29">
        <v>12</v>
      </c>
      <c r="B19" s="16" t="s">
        <v>6</v>
      </c>
      <c r="C19" s="16">
        <v>9</v>
      </c>
      <c r="D19" s="22" t="s">
        <v>14</v>
      </c>
      <c r="E19" s="30">
        <v>2</v>
      </c>
      <c r="F19" s="31"/>
      <c r="G19" s="21" t="s">
        <v>76</v>
      </c>
      <c r="H19" s="32"/>
      <c r="I19" s="33">
        <f t="shared" si="0"/>
      </c>
      <c r="J19" s="34"/>
      <c r="K19" s="35">
        <f t="shared" si="1"/>
      </c>
      <c r="L19" s="36">
        <v>2</v>
      </c>
      <c r="M19" s="33" t="str">
        <f t="shared" si="2"/>
        <v>A10-T4</v>
      </c>
      <c r="N19" s="38"/>
      <c r="O19" s="35">
        <f t="shared" si="3"/>
      </c>
      <c r="P19" s="36"/>
      <c r="Q19" s="33">
        <f t="shared" si="4"/>
      </c>
      <c r="R19" s="38"/>
      <c r="S19" s="35">
        <f t="shared" si="6"/>
      </c>
      <c r="T19" s="37"/>
      <c r="U19" s="33">
        <f t="shared" si="5"/>
      </c>
      <c r="V19" s="41" t="s">
        <v>16</v>
      </c>
      <c r="W19" s="20"/>
    </row>
    <row r="20" spans="1:23" s="57" customFormat="1" ht="30" customHeight="1">
      <c r="A20" s="29">
        <v>13</v>
      </c>
      <c r="B20" s="16" t="s">
        <v>6</v>
      </c>
      <c r="C20" s="16">
        <v>9</v>
      </c>
      <c r="D20" s="22" t="s">
        <v>15</v>
      </c>
      <c r="E20" s="30">
        <v>1</v>
      </c>
      <c r="F20" s="31"/>
      <c r="G20" s="21" t="s">
        <v>76</v>
      </c>
      <c r="H20" s="32"/>
      <c r="I20" s="33"/>
      <c r="J20" s="34"/>
      <c r="K20" s="35"/>
      <c r="L20" s="36">
        <v>1</v>
      </c>
      <c r="M20" s="33" t="str">
        <f t="shared" si="2"/>
        <v>A10-T4</v>
      </c>
      <c r="N20" s="38"/>
      <c r="O20" s="35"/>
      <c r="P20" s="36"/>
      <c r="Q20" s="33"/>
      <c r="R20" s="38"/>
      <c r="S20" s="35"/>
      <c r="T20" s="37"/>
      <c r="U20" s="33"/>
      <c r="V20" s="41" t="s">
        <v>34</v>
      </c>
      <c r="W20" s="20"/>
    </row>
    <row r="21" spans="1:23" s="57" customFormat="1" ht="30" customHeight="1">
      <c r="A21" s="29">
        <v>13</v>
      </c>
      <c r="B21" s="16" t="s">
        <v>6</v>
      </c>
      <c r="C21" s="16">
        <v>9</v>
      </c>
      <c r="D21" s="22" t="s">
        <v>15</v>
      </c>
      <c r="E21" s="30">
        <v>1</v>
      </c>
      <c r="F21" s="31"/>
      <c r="G21" s="21" t="s">
        <v>76</v>
      </c>
      <c r="H21" s="32">
        <v>1</v>
      </c>
      <c r="I21" s="33" t="str">
        <f t="shared" si="0"/>
        <v>A10-T4</v>
      </c>
      <c r="J21" s="34">
        <v>1</v>
      </c>
      <c r="K21" s="35" t="str">
        <f t="shared" si="1"/>
        <v>A10-T4</v>
      </c>
      <c r="L21" s="36"/>
      <c r="M21" s="33"/>
      <c r="N21" s="38">
        <v>1</v>
      </c>
      <c r="O21" s="35" t="str">
        <f t="shared" si="3"/>
        <v>A10-T4</v>
      </c>
      <c r="P21" s="36">
        <v>2</v>
      </c>
      <c r="Q21" s="33" t="str">
        <f t="shared" si="4"/>
        <v>A10-T4</v>
      </c>
      <c r="R21" s="38"/>
      <c r="S21" s="35">
        <f t="shared" si="6"/>
      </c>
      <c r="T21" s="37"/>
      <c r="U21" s="33">
        <f t="shared" si="5"/>
      </c>
      <c r="V21" s="41" t="s">
        <v>39</v>
      </c>
      <c r="W21" s="20"/>
    </row>
    <row r="22" spans="1:23" s="57" customFormat="1" ht="30" customHeight="1">
      <c r="A22" s="29">
        <v>14</v>
      </c>
      <c r="B22" s="16" t="s">
        <v>6</v>
      </c>
      <c r="C22" s="16">
        <v>9</v>
      </c>
      <c r="D22" s="22" t="s">
        <v>15</v>
      </c>
      <c r="E22" s="30">
        <v>1</v>
      </c>
      <c r="F22" s="31"/>
      <c r="G22" s="21" t="s">
        <v>76</v>
      </c>
      <c r="H22" s="32"/>
      <c r="I22" s="33">
        <f t="shared" si="0"/>
      </c>
      <c r="J22" s="34"/>
      <c r="K22" s="35">
        <f t="shared" si="1"/>
      </c>
      <c r="L22" s="36"/>
      <c r="M22" s="33">
        <f t="shared" si="2"/>
      </c>
      <c r="N22" s="38">
        <v>2</v>
      </c>
      <c r="O22" s="35" t="str">
        <f t="shared" si="3"/>
        <v>A10-T4</v>
      </c>
      <c r="P22" s="36"/>
      <c r="Q22" s="33">
        <f t="shared" si="4"/>
      </c>
      <c r="R22" s="38"/>
      <c r="S22" s="35">
        <f t="shared" si="6"/>
      </c>
      <c r="T22" s="37"/>
      <c r="U22" s="33">
        <f t="shared" si="5"/>
      </c>
      <c r="V22" s="41" t="s">
        <v>39</v>
      </c>
      <c r="W22" s="20"/>
    </row>
    <row r="23" spans="1:23" s="57" customFormat="1" ht="30" customHeight="1">
      <c r="A23" s="29">
        <v>17</v>
      </c>
      <c r="B23" s="16" t="s">
        <v>6</v>
      </c>
      <c r="C23" s="16">
        <v>9</v>
      </c>
      <c r="D23" s="22" t="s">
        <v>15</v>
      </c>
      <c r="E23" s="30">
        <v>2</v>
      </c>
      <c r="F23" s="31"/>
      <c r="G23" s="21" t="s">
        <v>76</v>
      </c>
      <c r="H23" s="32">
        <v>1</v>
      </c>
      <c r="I23" s="33" t="str">
        <f t="shared" si="0"/>
        <v>A10-T4</v>
      </c>
      <c r="J23" s="34"/>
      <c r="K23" s="35"/>
      <c r="L23" s="36"/>
      <c r="M23" s="33"/>
      <c r="N23" s="38"/>
      <c r="O23" s="35">
        <f t="shared" si="3"/>
      </c>
      <c r="P23" s="50"/>
      <c r="Q23" s="33">
        <f t="shared" si="4"/>
      </c>
      <c r="R23" s="38"/>
      <c r="S23" s="35">
        <f t="shared" si="6"/>
      </c>
      <c r="T23" s="37"/>
      <c r="U23" s="33">
        <f t="shared" si="5"/>
      </c>
      <c r="V23" s="41" t="s">
        <v>40</v>
      </c>
      <c r="W23" s="20"/>
    </row>
    <row r="24" spans="1:23" s="57" customFormat="1" ht="30" customHeight="1">
      <c r="A24" s="29">
        <v>18</v>
      </c>
      <c r="B24" s="16" t="s">
        <v>6</v>
      </c>
      <c r="C24" s="16">
        <v>9</v>
      </c>
      <c r="D24" s="22" t="s">
        <v>15</v>
      </c>
      <c r="E24" s="30">
        <v>2</v>
      </c>
      <c r="F24" s="31"/>
      <c r="G24" s="21" t="s">
        <v>76</v>
      </c>
      <c r="H24" s="32">
        <v>2</v>
      </c>
      <c r="I24" s="33" t="str">
        <f t="shared" si="0"/>
        <v>A10-T4</v>
      </c>
      <c r="J24" s="34">
        <v>2</v>
      </c>
      <c r="K24" s="35" t="str">
        <f t="shared" si="1"/>
        <v>A10-T4</v>
      </c>
      <c r="L24" s="36"/>
      <c r="M24" s="33"/>
      <c r="N24" s="38">
        <v>2</v>
      </c>
      <c r="O24" s="35" t="str">
        <f t="shared" si="3"/>
        <v>A10-T4</v>
      </c>
      <c r="P24" s="36">
        <v>3</v>
      </c>
      <c r="Q24" s="33" t="str">
        <f t="shared" si="4"/>
        <v>A10-T4</v>
      </c>
      <c r="R24" s="38"/>
      <c r="S24" s="35">
        <f t="shared" si="6"/>
      </c>
      <c r="T24" s="37"/>
      <c r="U24" s="33">
        <f t="shared" si="5"/>
      </c>
      <c r="V24" s="41" t="s">
        <v>40</v>
      </c>
      <c r="W24" s="20"/>
    </row>
    <row r="25" spans="1:23" s="57" customFormat="1" ht="30" customHeight="1">
      <c r="A25" s="29">
        <v>33</v>
      </c>
      <c r="B25" s="44" t="s">
        <v>45</v>
      </c>
      <c r="C25" s="44">
        <v>10</v>
      </c>
      <c r="D25" s="45" t="s">
        <v>13</v>
      </c>
      <c r="E25" s="46">
        <v>1</v>
      </c>
      <c r="F25" s="39">
        <v>20</v>
      </c>
      <c r="G25" s="47" t="s">
        <v>47</v>
      </c>
      <c r="H25" s="42"/>
      <c r="I25" s="33">
        <f t="shared" si="0"/>
      </c>
      <c r="J25" s="58"/>
      <c r="K25" s="35">
        <f t="shared" si="1"/>
      </c>
      <c r="L25" s="40"/>
      <c r="M25" s="33">
        <f t="shared" si="2"/>
      </c>
      <c r="N25" s="59"/>
      <c r="O25" s="35">
        <f t="shared" si="3"/>
      </c>
      <c r="P25" s="40"/>
      <c r="Q25" s="33">
        <f t="shared" si="4"/>
      </c>
      <c r="R25" s="59">
        <v>2</v>
      </c>
      <c r="S25" s="35" t="str">
        <f t="shared" si="6"/>
        <v>A10-T4</v>
      </c>
      <c r="T25" s="48"/>
      <c r="U25" s="33">
        <f t="shared" si="5"/>
      </c>
      <c r="V25" s="49" t="s">
        <v>42</v>
      </c>
      <c r="W25" s="56"/>
    </row>
    <row r="26" spans="1:23" s="57" customFormat="1" ht="30" customHeight="1">
      <c r="A26" s="29">
        <v>34</v>
      </c>
      <c r="B26" s="44" t="s">
        <v>45</v>
      </c>
      <c r="C26" s="44">
        <v>10</v>
      </c>
      <c r="D26" s="45" t="s">
        <v>13</v>
      </c>
      <c r="E26" s="46">
        <v>2</v>
      </c>
      <c r="F26" s="39">
        <v>20</v>
      </c>
      <c r="G26" s="47" t="s">
        <v>47</v>
      </c>
      <c r="H26" s="42"/>
      <c r="I26" s="33">
        <f t="shared" si="0"/>
      </c>
      <c r="J26" s="58"/>
      <c r="K26" s="35">
        <f t="shared" si="1"/>
      </c>
      <c r="L26" s="40"/>
      <c r="M26" s="33">
        <f t="shared" si="2"/>
      </c>
      <c r="N26" s="59"/>
      <c r="O26" s="35">
        <f t="shared" si="3"/>
      </c>
      <c r="P26" s="40"/>
      <c r="Q26" s="33">
        <f t="shared" si="4"/>
      </c>
      <c r="R26" s="59">
        <v>3</v>
      </c>
      <c r="S26" s="35" t="str">
        <f t="shared" si="6"/>
        <v>A10-T4</v>
      </c>
      <c r="T26" s="48"/>
      <c r="U26" s="33">
        <f t="shared" si="5"/>
      </c>
      <c r="V26" s="49" t="s">
        <v>66</v>
      </c>
      <c r="W26" s="56"/>
    </row>
    <row r="27" spans="1:23" s="57" customFormat="1" ht="30" customHeight="1">
      <c r="A27" s="29">
        <v>35</v>
      </c>
      <c r="B27" s="44" t="s">
        <v>45</v>
      </c>
      <c r="C27" s="44">
        <v>10</v>
      </c>
      <c r="D27" s="45" t="s">
        <v>13</v>
      </c>
      <c r="E27" s="46">
        <v>3</v>
      </c>
      <c r="F27" s="39">
        <v>20</v>
      </c>
      <c r="G27" s="47" t="s">
        <v>47</v>
      </c>
      <c r="H27" s="42"/>
      <c r="I27" s="33">
        <f t="shared" si="0"/>
      </c>
      <c r="J27" s="58"/>
      <c r="K27" s="35">
        <f t="shared" si="1"/>
      </c>
      <c r="L27" s="42"/>
      <c r="M27" s="33">
        <f t="shared" si="2"/>
      </c>
      <c r="N27" s="58"/>
      <c r="O27" s="35">
        <f t="shared" si="3"/>
      </c>
      <c r="P27" s="40"/>
      <c r="Q27" s="33">
        <f t="shared" si="4"/>
      </c>
      <c r="R27" s="58">
        <v>2</v>
      </c>
      <c r="S27" s="35" t="str">
        <f t="shared" si="6"/>
        <v>A10-T4</v>
      </c>
      <c r="T27" s="48"/>
      <c r="U27" s="33">
        <f t="shared" si="5"/>
      </c>
      <c r="V27" s="49" t="s">
        <v>39</v>
      </c>
      <c r="W27" s="56"/>
    </row>
    <row r="28" spans="1:23" s="57" customFormat="1" ht="30" customHeight="1">
      <c r="A28" s="29">
        <v>36</v>
      </c>
      <c r="B28" s="72" t="s">
        <v>45</v>
      </c>
      <c r="C28" s="72">
        <v>10</v>
      </c>
      <c r="D28" s="73" t="s">
        <v>13</v>
      </c>
      <c r="E28" s="30">
        <v>4</v>
      </c>
      <c r="F28" s="31">
        <v>20</v>
      </c>
      <c r="G28" s="74" t="s">
        <v>47</v>
      </c>
      <c r="H28" s="32"/>
      <c r="I28" s="33">
        <f t="shared" si="0"/>
      </c>
      <c r="J28" s="34"/>
      <c r="K28" s="35">
        <f t="shared" si="1"/>
      </c>
      <c r="L28" s="36"/>
      <c r="M28" s="33">
        <f t="shared" si="2"/>
      </c>
      <c r="N28" s="38"/>
      <c r="O28" s="35">
        <f t="shared" si="3"/>
      </c>
      <c r="P28" s="36"/>
      <c r="Q28" s="33">
        <f t="shared" si="4"/>
      </c>
      <c r="R28" s="38">
        <v>2</v>
      </c>
      <c r="S28" s="35" t="str">
        <f t="shared" si="6"/>
        <v>A10-T4</v>
      </c>
      <c r="T28" s="37"/>
      <c r="U28" s="33">
        <f t="shared" si="5"/>
      </c>
      <c r="V28" s="75" t="s">
        <v>12</v>
      </c>
      <c r="W28" s="76"/>
    </row>
    <row r="29" spans="1:23" s="57" customFormat="1" ht="30" customHeight="1">
      <c r="A29" s="29">
        <v>37</v>
      </c>
      <c r="B29" s="44" t="s">
        <v>45</v>
      </c>
      <c r="C29" s="44">
        <v>10</v>
      </c>
      <c r="D29" s="45" t="s">
        <v>14</v>
      </c>
      <c r="E29" s="46">
        <v>1</v>
      </c>
      <c r="F29" s="39">
        <v>20</v>
      </c>
      <c r="G29" s="47" t="s">
        <v>47</v>
      </c>
      <c r="H29" s="42">
        <v>1</v>
      </c>
      <c r="I29" s="33" t="str">
        <f t="shared" si="0"/>
        <v>A10-T4</v>
      </c>
      <c r="J29" s="58"/>
      <c r="K29" s="35">
        <f t="shared" si="1"/>
      </c>
      <c r="L29" s="42"/>
      <c r="M29" s="33">
        <f t="shared" si="2"/>
      </c>
      <c r="N29" s="58"/>
      <c r="O29" s="35">
        <f t="shared" si="3"/>
      </c>
      <c r="P29" s="40"/>
      <c r="Q29" s="33">
        <f t="shared" si="4"/>
      </c>
      <c r="R29" s="83"/>
      <c r="S29" s="35">
        <f t="shared" si="6"/>
      </c>
      <c r="T29" s="48"/>
      <c r="U29" s="33">
        <f t="shared" si="5"/>
      </c>
      <c r="V29" s="49" t="s">
        <v>65</v>
      </c>
      <c r="W29" s="56"/>
    </row>
    <row r="30" spans="1:23" s="57" customFormat="1" ht="30" customHeight="1">
      <c r="A30" s="29">
        <v>38</v>
      </c>
      <c r="B30" s="44" t="s">
        <v>45</v>
      </c>
      <c r="C30" s="44">
        <v>10</v>
      </c>
      <c r="D30" s="45" t="s">
        <v>14</v>
      </c>
      <c r="E30" s="46">
        <v>2</v>
      </c>
      <c r="F30" s="39">
        <v>20</v>
      </c>
      <c r="G30" s="47" t="s">
        <v>47</v>
      </c>
      <c r="H30" s="42">
        <v>2</v>
      </c>
      <c r="I30" s="33" t="str">
        <f t="shared" si="0"/>
        <v>A10-T4</v>
      </c>
      <c r="J30" s="58"/>
      <c r="K30" s="35">
        <f t="shared" si="1"/>
      </c>
      <c r="L30" s="40"/>
      <c r="M30" s="33">
        <f t="shared" si="2"/>
      </c>
      <c r="N30" s="59"/>
      <c r="O30" s="35">
        <f t="shared" si="3"/>
      </c>
      <c r="P30" s="40"/>
      <c r="Q30" s="33">
        <f t="shared" si="4"/>
      </c>
      <c r="R30" s="77"/>
      <c r="S30" s="35">
        <f t="shared" si="6"/>
      </c>
      <c r="T30" s="48"/>
      <c r="U30" s="33">
        <f t="shared" si="5"/>
      </c>
      <c r="V30" s="49" t="s">
        <v>65</v>
      </c>
      <c r="W30" s="56"/>
    </row>
    <row r="31" spans="1:23" s="57" customFormat="1" ht="30" customHeight="1">
      <c r="A31" s="29">
        <v>39</v>
      </c>
      <c r="B31" s="44" t="s">
        <v>45</v>
      </c>
      <c r="C31" s="44">
        <v>10</v>
      </c>
      <c r="D31" s="45" t="s">
        <v>14</v>
      </c>
      <c r="E31" s="46">
        <v>3</v>
      </c>
      <c r="F31" s="39">
        <v>20</v>
      </c>
      <c r="G31" s="47" t="s">
        <v>47</v>
      </c>
      <c r="H31" s="42">
        <v>1</v>
      </c>
      <c r="I31" s="33" t="str">
        <f t="shared" si="0"/>
        <v>A10-T4</v>
      </c>
      <c r="J31" s="58"/>
      <c r="K31" s="35">
        <f t="shared" si="1"/>
      </c>
      <c r="L31" s="40"/>
      <c r="M31" s="33">
        <f t="shared" si="2"/>
      </c>
      <c r="N31" s="59"/>
      <c r="O31" s="35">
        <f t="shared" si="3"/>
      </c>
      <c r="P31" s="40"/>
      <c r="Q31" s="33">
        <f t="shared" si="4"/>
      </c>
      <c r="R31" s="77"/>
      <c r="S31" s="35">
        <f t="shared" si="6"/>
      </c>
      <c r="T31" s="48"/>
      <c r="U31" s="33">
        <f t="shared" si="5"/>
      </c>
      <c r="V31" s="49" t="s">
        <v>43</v>
      </c>
      <c r="W31" s="56"/>
    </row>
    <row r="32" spans="1:23" s="57" customFormat="1" ht="30" customHeight="1">
      <c r="A32" s="29">
        <v>40</v>
      </c>
      <c r="B32" s="44" t="s">
        <v>45</v>
      </c>
      <c r="C32" s="44">
        <v>10</v>
      </c>
      <c r="D32" s="45" t="s">
        <v>14</v>
      </c>
      <c r="E32" s="46">
        <v>4</v>
      </c>
      <c r="F32" s="39">
        <v>20</v>
      </c>
      <c r="G32" s="47" t="s">
        <v>47</v>
      </c>
      <c r="H32" s="42">
        <v>2</v>
      </c>
      <c r="I32" s="33" t="str">
        <f t="shared" si="0"/>
        <v>A10-T4</v>
      </c>
      <c r="J32" s="58"/>
      <c r="K32" s="35">
        <f t="shared" si="1"/>
      </c>
      <c r="L32" s="40"/>
      <c r="M32" s="33">
        <f t="shared" si="2"/>
      </c>
      <c r="N32" s="59"/>
      <c r="O32" s="35">
        <f t="shared" si="3"/>
      </c>
      <c r="P32" s="40"/>
      <c r="Q32" s="33">
        <f t="shared" si="4"/>
      </c>
      <c r="R32" s="77"/>
      <c r="S32" s="35">
        <f t="shared" si="6"/>
      </c>
      <c r="T32" s="48"/>
      <c r="U32" s="33">
        <f t="shared" si="5"/>
      </c>
      <c r="V32" s="49" t="s">
        <v>43</v>
      </c>
      <c r="W32" s="56"/>
    </row>
    <row r="33" spans="1:23" s="57" customFormat="1" ht="30" customHeight="1">
      <c r="A33" s="29">
        <v>41</v>
      </c>
      <c r="B33" s="44" t="s">
        <v>45</v>
      </c>
      <c r="C33" s="44">
        <v>10</v>
      </c>
      <c r="D33" s="45" t="s">
        <v>15</v>
      </c>
      <c r="E33" s="46">
        <v>1</v>
      </c>
      <c r="F33" s="39">
        <v>22</v>
      </c>
      <c r="G33" s="47" t="s">
        <v>47</v>
      </c>
      <c r="H33" s="42"/>
      <c r="I33" s="33">
        <f t="shared" si="0"/>
      </c>
      <c r="J33" s="58"/>
      <c r="K33" s="35">
        <f t="shared" si="1"/>
      </c>
      <c r="L33" s="40"/>
      <c r="M33" s="33">
        <f t="shared" si="2"/>
      </c>
      <c r="N33" s="59"/>
      <c r="O33" s="35">
        <f t="shared" si="3"/>
      </c>
      <c r="P33" s="40"/>
      <c r="Q33" s="33">
        <f t="shared" si="4"/>
      </c>
      <c r="R33" s="59">
        <v>1</v>
      </c>
      <c r="S33" s="35" t="str">
        <f t="shared" si="6"/>
        <v>A10-T4</v>
      </c>
      <c r="T33" s="48"/>
      <c r="U33" s="33">
        <f t="shared" si="5"/>
      </c>
      <c r="V33" s="49" t="s">
        <v>36</v>
      </c>
      <c r="W33" s="56"/>
    </row>
    <row r="34" spans="1:23" s="57" customFormat="1" ht="30" customHeight="1">
      <c r="A34" s="29">
        <v>42</v>
      </c>
      <c r="B34" s="44" t="s">
        <v>45</v>
      </c>
      <c r="C34" s="44">
        <v>10</v>
      </c>
      <c r="D34" s="45" t="s">
        <v>15</v>
      </c>
      <c r="E34" s="46">
        <v>2</v>
      </c>
      <c r="F34" s="39">
        <v>21</v>
      </c>
      <c r="G34" s="47" t="s">
        <v>47</v>
      </c>
      <c r="H34" s="42"/>
      <c r="I34" s="33">
        <f t="shared" si="0"/>
      </c>
      <c r="J34" s="58"/>
      <c r="K34" s="35">
        <f t="shared" si="1"/>
      </c>
      <c r="L34" s="40"/>
      <c r="M34" s="33">
        <f t="shared" si="2"/>
      </c>
      <c r="N34" s="59"/>
      <c r="O34" s="35">
        <f t="shared" si="3"/>
      </c>
      <c r="P34" s="40"/>
      <c r="Q34" s="33">
        <f t="shared" si="4"/>
      </c>
      <c r="R34" s="59">
        <v>2</v>
      </c>
      <c r="S34" s="35" t="str">
        <f t="shared" si="6"/>
        <v>A10-T4</v>
      </c>
      <c r="T34" s="48"/>
      <c r="U34" s="33">
        <f t="shared" si="5"/>
      </c>
      <c r="V34" s="49" t="s">
        <v>36</v>
      </c>
      <c r="W34" s="56"/>
    </row>
    <row r="35" spans="1:23" s="57" customFormat="1" ht="30" customHeight="1">
      <c r="A35" s="29">
        <v>43</v>
      </c>
      <c r="B35" s="44" t="s">
        <v>45</v>
      </c>
      <c r="C35" s="44">
        <v>10</v>
      </c>
      <c r="D35" s="45" t="s">
        <v>15</v>
      </c>
      <c r="E35" s="46">
        <v>3</v>
      </c>
      <c r="F35" s="39">
        <v>21</v>
      </c>
      <c r="G35" s="47" t="s">
        <v>47</v>
      </c>
      <c r="H35" s="42"/>
      <c r="I35" s="33">
        <f t="shared" si="0"/>
      </c>
      <c r="J35" s="58"/>
      <c r="K35" s="35">
        <f t="shared" si="1"/>
      </c>
      <c r="L35" s="40"/>
      <c r="M35" s="33">
        <f t="shared" si="2"/>
      </c>
      <c r="N35" s="59"/>
      <c r="O35" s="35">
        <f t="shared" si="3"/>
      </c>
      <c r="P35" s="40"/>
      <c r="Q35" s="33">
        <f t="shared" si="4"/>
      </c>
      <c r="R35" s="59">
        <v>1</v>
      </c>
      <c r="S35" s="35" t="str">
        <f t="shared" si="6"/>
        <v>A10-T4</v>
      </c>
      <c r="T35" s="48"/>
      <c r="U35" s="33">
        <f t="shared" si="5"/>
      </c>
      <c r="V35" s="49" t="s">
        <v>63</v>
      </c>
      <c r="W35" s="56"/>
    </row>
    <row r="36" spans="1:23" s="51" customFormat="1" ht="30" customHeight="1">
      <c r="A36" s="29">
        <v>44</v>
      </c>
      <c r="B36" s="44" t="s">
        <v>45</v>
      </c>
      <c r="C36" s="44">
        <v>10</v>
      </c>
      <c r="D36" s="45" t="s">
        <v>15</v>
      </c>
      <c r="E36" s="46">
        <v>4</v>
      </c>
      <c r="F36" s="39">
        <v>21</v>
      </c>
      <c r="G36" s="47" t="s">
        <v>47</v>
      </c>
      <c r="H36" s="42"/>
      <c r="I36" s="33">
        <f t="shared" si="0"/>
      </c>
      <c r="J36" s="58"/>
      <c r="K36" s="35">
        <f t="shared" si="1"/>
      </c>
      <c r="L36" s="40"/>
      <c r="M36" s="33">
        <f t="shared" si="2"/>
      </c>
      <c r="N36" s="59"/>
      <c r="O36" s="35">
        <f t="shared" si="3"/>
      </c>
      <c r="P36" s="40"/>
      <c r="Q36" s="33">
        <f t="shared" si="4"/>
      </c>
      <c r="R36" s="59">
        <v>2</v>
      </c>
      <c r="S36" s="35" t="str">
        <f t="shared" si="6"/>
        <v>A10-T4</v>
      </c>
      <c r="T36" s="48"/>
      <c r="U36" s="33">
        <f t="shared" si="5"/>
      </c>
      <c r="V36" s="49" t="s">
        <v>16</v>
      </c>
      <c r="W36" s="56"/>
    </row>
    <row r="37" spans="1:23" s="51" customFormat="1" ht="30" customHeight="1">
      <c r="A37" s="29">
        <v>45</v>
      </c>
      <c r="B37" s="44" t="s">
        <v>45</v>
      </c>
      <c r="C37" s="44">
        <v>10</v>
      </c>
      <c r="D37" s="45" t="s">
        <v>49</v>
      </c>
      <c r="E37" s="46">
        <v>1</v>
      </c>
      <c r="F37" s="39">
        <v>20</v>
      </c>
      <c r="G37" s="47" t="s">
        <v>47</v>
      </c>
      <c r="H37" s="42">
        <v>1</v>
      </c>
      <c r="I37" s="33" t="str">
        <f t="shared" si="0"/>
        <v>A10-T4</v>
      </c>
      <c r="J37" s="58"/>
      <c r="K37" s="35">
        <f t="shared" si="1"/>
      </c>
      <c r="L37" s="40"/>
      <c r="M37" s="33">
        <f t="shared" si="2"/>
      </c>
      <c r="N37" s="59"/>
      <c r="O37" s="35">
        <f t="shared" si="3"/>
      </c>
      <c r="P37" s="40"/>
      <c r="Q37" s="33">
        <f t="shared" si="4"/>
      </c>
      <c r="R37" s="77"/>
      <c r="S37" s="35">
        <f t="shared" si="6"/>
      </c>
      <c r="T37" s="48"/>
      <c r="U37" s="33">
        <f t="shared" si="5"/>
      </c>
      <c r="V37" s="49" t="s">
        <v>16</v>
      </c>
      <c r="W37" s="56"/>
    </row>
    <row r="38" spans="1:23" s="51" customFormat="1" ht="30" customHeight="1">
      <c r="A38" s="29">
        <v>46</v>
      </c>
      <c r="B38" s="44" t="s">
        <v>45</v>
      </c>
      <c r="C38" s="44">
        <v>10</v>
      </c>
      <c r="D38" s="45" t="s">
        <v>49</v>
      </c>
      <c r="E38" s="46">
        <v>2</v>
      </c>
      <c r="F38" s="39">
        <v>20</v>
      </c>
      <c r="G38" s="47" t="s">
        <v>47</v>
      </c>
      <c r="H38" s="42">
        <v>2</v>
      </c>
      <c r="I38" s="33" t="str">
        <f t="shared" si="0"/>
        <v>A10-T4</v>
      </c>
      <c r="J38" s="58"/>
      <c r="K38" s="35">
        <f t="shared" si="1"/>
      </c>
      <c r="L38" s="40"/>
      <c r="M38" s="33">
        <f t="shared" si="2"/>
      </c>
      <c r="N38" s="59"/>
      <c r="O38" s="35">
        <f t="shared" si="3"/>
      </c>
      <c r="P38" s="40"/>
      <c r="Q38" s="33">
        <f t="shared" si="4"/>
      </c>
      <c r="R38" s="77"/>
      <c r="S38" s="35">
        <f t="shared" si="6"/>
      </c>
      <c r="T38" s="48"/>
      <c r="U38" s="33">
        <f t="shared" si="5"/>
      </c>
      <c r="V38" s="49" t="s">
        <v>66</v>
      </c>
      <c r="W38" s="56"/>
    </row>
    <row r="39" spans="1:23" s="57" customFormat="1" ht="30" customHeight="1">
      <c r="A39" s="29">
        <v>47</v>
      </c>
      <c r="B39" s="44" t="s">
        <v>45</v>
      </c>
      <c r="C39" s="44">
        <v>10</v>
      </c>
      <c r="D39" s="45" t="s">
        <v>49</v>
      </c>
      <c r="E39" s="46">
        <v>3</v>
      </c>
      <c r="F39" s="39">
        <v>20</v>
      </c>
      <c r="G39" s="47" t="s">
        <v>47</v>
      </c>
      <c r="H39" s="42">
        <v>1</v>
      </c>
      <c r="I39" s="33" t="str">
        <f aca="true" t="shared" si="7" ref="I39:I70">IF(H39=0,"",IF(G39="TH vận hành xe","X.Sơn","A10-T4"))</f>
        <v>A10-T4</v>
      </c>
      <c r="J39" s="58"/>
      <c r="K39" s="35">
        <f aca="true" t="shared" si="8" ref="K39:K70">IF(J39=0,"",IF(G39="TH vận hành xe","X.Sơn","A10-T4"))</f>
      </c>
      <c r="L39" s="40"/>
      <c r="M39" s="33">
        <f aca="true" t="shared" si="9" ref="M39:M70">IF(L39=0,"",IF(G39="TH vận hành xe","X.Sơn","A10-T4"))</f>
      </c>
      <c r="N39" s="59"/>
      <c r="O39" s="35">
        <f aca="true" t="shared" si="10" ref="O39:O70">IF(N39=0,"",IF(G39="TH vận hành xe","X.Sơn","A10-T4"))</f>
      </c>
      <c r="P39" s="40"/>
      <c r="Q39" s="33">
        <f aca="true" t="shared" si="11" ref="Q39:Q70">IF(P39=0,"",IF(G39="TH vận hành xe","X.Sơn","A10-T4"))</f>
      </c>
      <c r="R39" s="77"/>
      <c r="S39" s="35">
        <f aca="true" t="shared" si="12" ref="S39:S69">IF(R39=0,"",IF(G39="TH vận hành xe","X.Sơn","A10-T4"))</f>
      </c>
      <c r="T39" s="48"/>
      <c r="U39" s="33">
        <f aca="true" t="shared" si="13" ref="U39:U70">IF(T39=0,"",IF(G39="TH vận hành xe","X.Sơn","A10-T4"))</f>
      </c>
      <c r="V39" s="49" t="s">
        <v>64</v>
      </c>
      <c r="W39" s="56"/>
    </row>
    <row r="40" spans="1:23" s="57" customFormat="1" ht="30" customHeight="1">
      <c r="A40" s="29">
        <v>48</v>
      </c>
      <c r="B40" s="44" t="s">
        <v>45</v>
      </c>
      <c r="C40" s="44">
        <v>10</v>
      </c>
      <c r="D40" s="45" t="s">
        <v>49</v>
      </c>
      <c r="E40" s="46">
        <v>4</v>
      </c>
      <c r="F40" s="39">
        <v>20</v>
      </c>
      <c r="G40" s="47" t="s">
        <v>47</v>
      </c>
      <c r="H40" s="42">
        <v>1</v>
      </c>
      <c r="I40" s="33" t="str">
        <f t="shared" si="7"/>
        <v>A10-T4</v>
      </c>
      <c r="J40" s="58"/>
      <c r="K40" s="35">
        <f t="shared" si="8"/>
      </c>
      <c r="L40" s="40"/>
      <c r="M40" s="33">
        <f t="shared" si="9"/>
      </c>
      <c r="N40" s="59"/>
      <c r="O40" s="35">
        <f t="shared" si="10"/>
      </c>
      <c r="P40" s="40"/>
      <c r="Q40" s="33">
        <f t="shared" si="11"/>
      </c>
      <c r="R40" s="77"/>
      <c r="S40" s="35">
        <f t="shared" si="12"/>
      </c>
      <c r="T40" s="48"/>
      <c r="U40" s="33">
        <f t="shared" si="13"/>
      </c>
      <c r="V40" s="49" t="s">
        <v>41</v>
      </c>
      <c r="W40" s="56"/>
    </row>
    <row r="41" spans="1:23" s="57" customFormat="1" ht="30" customHeight="1">
      <c r="A41" s="29">
        <v>49</v>
      </c>
      <c r="B41" s="44" t="s">
        <v>45</v>
      </c>
      <c r="C41" s="44">
        <v>10</v>
      </c>
      <c r="D41" s="45" t="s">
        <v>50</v>
      </c>
      <c r="E41" s="46">
        <v>1</v>
      </c>
      <c r="F41" s="39">
        <v>21</v>
      </c>
      <c r="G41" s="47" t="s">
        <v>47</v>
      </c>
      <c r="H41" s="42"/>
      <c r="I41" s="33">
        <f t="shared" si="7"/>
      </c>
      <c r="J41" s="58"/>
      <c r="K41" s="35">
        <f t="shared" si="8"/>
      </c>
      <c r="L41" s="40">
        <v>1</v>
      </c>
      <c r="M41" s="33" t="str">
        <f t="shared" si="9"/>
        <v>A10-T4</v>
      </c>
      <c r="N41" s="59"/>
      <c r="O41" s="35">
        <f t="shared" si="10"/>
      </c>
      <c r="P41" s="40"/>
      <c r="Q41" s="33">
        <f t="shared" si="11"/>
      </c>
      <c r="R41" s="77"/>
      <c r="S41" s="35">
        <f t="shared" si="12"/>
      </c>
      <c r="T41" s="48"/>
      <c r="U41" s="33">
        <f t="shared" si="13"/>
      </c>
      <c r="V41" s="49" t="s">
        <v>39</v>
      </c>
      <c r="W41" s="56"/>
    </row>
    <row r="42" spans="1:23" s="57" customFormat="1" ht="30" customHeight="1">
      <c r="A42" s="29">
        <v>50</v>
      </c>
      <c r="B42" s="44" t="s">
        <v>45</v>
      </c>
      <c r="C42" s="44">
        <v>10</v>
      </c>
      <c r="D42" s="45" t="s">
        <v>50</v>
      </c>
      <c r="E42" s="46">
        <v>2</v>
      </c>
      <c r="F42" s="39">
        <v>21</v>
      </c>
      <c r="G42" s="47" t="s">
        <v>47</v>
      </c>
      <c r="H42" s="42"/>
      <c r="I42" s="33">
        <f t="shared" si="7"/>
      </c>
      <c r="J42" s="58"/>
      <c r="K42" s="35">
        <f t="shared" si="8"/>
      </c>
      <c r="L42" s="40">
        <v>2</v>
      </c>
      <c r="M42" s="33" t="str">
        <f t="shared" si="9"/>
        <v>A10-T4</v>
      </c>
      <c r="N42" s="59"/>
      <c r="O42" s="35">
        <f t="shared" si="10"/>
      </c>
      <c r="P42" s="40"/>
      <c r="Q42" s="33">
        <f t="shared" si="11"/>
      </c>
      <c r="R42" s="77"/>
      <c r="S42" s="35">
        <f t="shared" si="12"/>
      </c>
      <c r="T42" s="48"/>
      <c r="U42" s="33">
        <f t="shared" si="13"/>
      </c>
      <c r="V42" s="49" t="s">
        <v>39</v>
      </c>
      <c r="W42" s="56"/>
    </row>
    <row r="43" spans="1:23" s="57" customFormat="1" ht="30" customHeight="1">
      <c r="A43" s="29">
        <v>51</v>
      </c>
      <c r="B43" s="44" t="s">
        <v>45</v>
      </c>
      <c r="C43" s="44">
        <v>10</v>
      </c>
      <c r="D43" s="45" t="s">
        <v>50</v>
      </c>
      <c r="E43" s="46">
        <v>3</v>
      </c>
      <c r="F43" s="39">
        <v>21</v>
      </c>
      <c r="G43" s="47" t="s">
        <v>47</v>
      </c>
      <c r="H43" s="42"/>
      <c r="I43" s="33">
        <f t="shared" si="7"/>
      </c>
      <c r="J43" s="58"/>
      <c r="K43" s="35">
        <f t="shared" si="8"/>
      </c>
      <c r="L43" s="40">
        <v>2</v>
      </c>
      <c r="M43" s="33" t="str">
        <f t="shared" si="9"/>
        <v>A10-T4</v>
      </c>
      <c r="N43" s="59"/>
      <c r="O43" s="35">
        <f t="shared" si="10"/>
      </c>
      <c r="P43" s="40"/>
      <c r="Q43" s="33">
        <f t="shared" si="11"/>
      </c>
      <c r="R43" s="77"/>
      <c r="S43" s="35">
        <f t="shared" si="12"/>
      </c>
      <c r="T43" s="48"/>
      <c r="U43" s="33">
        <f t="shared" si="13"/>
      </c>
      <c r="V43" s="49" t="s">
        <v>64</v>
      </c>
      <c r="W43" s="56"/>
    </row>
    <row r="44" spans="1:23" s="57" customFormat="1" ht="30" customHeight="1">
      <c r="A44" s="29">
        <v>52</v>
      </c>
      <c r="B44" s="44" t="s">
        <v>45</v>
      </c>
      <c r="C44" s="44">
        <v>10</v>
      </c>
      <c r="D44" s="45" t="s">
        <v>50</v>
      </c>
      <c r="E44" s="46">
        <v>4</v>
      </c>
      <c r="F44" s="39">
        <v>20</v>
      </c>
      <c r="G44" s="47" t="s">
        <v>47</v>
      </c>
      <c r="H44" s="42"/>
      <c r="I44" s="33">
        <f t="shared" si="7"/>
      </c>
      <c r="J44" s="58"/>
      <c r="K44" s="35">
        <f t="shared" si="8"/>
      </c>
      <c r="L44" s="40">
        <v>2</v>
      </c>
      <c r="M44" s="33" t="str">
        <f t="shared" si="9"/>
        <v>A10-T4</v>
      </c>
      <c r="N44" s="59"/>
      <c r="O44" s="35">
        <f t="shared" si="10"/>
      </c>
      <c r="P44" s="40"/>
      <c r="Q44" s="33">
        <f t="shared" si="11"/>
      </c>
      <c r="R44" s="77"/>
      <c r="S44" s="35">
        <f t="shared" si="12"/>
      </c>
      <c r="T44" s="48"/>
      <c r="U44" s="33">
        <f t="shared" si="13"/>
      </c>
      <c r="V44" s="49" t="s">
        <v>48</v>
      </c>
      <c r="W44" s="56"/>
    </row>
    <row r="45" spans="1:23" ht="30" customHeight="1">
      <c r="A45" s="29">
        <v>53</v>
      </c>
      <c r="B45" s="44" t="s">
        <v>45</v>
      </c>
      <c r="C45" s="44">
        <v>10</v>
      </c>
      <c r="D45" s="45" t="s">
        <v>51</v>
      </c>
      <c r="E45" s="46">
        <v>1</v>
      </c>
      <c r="F45" s="39">
        <v>21</v>
      </c>
      <c r="G45" s="47" t="s">
        <v>47</v>
      </c>
      <c r="H45" s="42"/>
      <c r="I45" s="33">
        <f t="shared" si="7"/>
      </c>
      <c r="J45" s="58"/>
      <c r="K45" s="35">
        <f t="shared" si="8"/>
      </c>
      <c r="L45" s="40"/>
      <c r="M45" s="33">
        <f t="shared" si="9"/>
      </c>
      <c r="N45" s="59"/>
      <c r="O45" s="35">
        <f t="shared" si="10"/>
      </c>
      <c r="P45" s="48" t="s">
        <v>37</v>
      </c>
      <c r="Q45" s="33" t="str">
        <f t="shared" si="11"/>
        <v>A10-T4</v>
      </c>
      <c r="R45" s="77"/>
      <c r="S45" s="35">
        <f t="shared" si="12"/>
      </c>
      <c r="T45" s="48"/>
      <c r="U45" s="33">
        <f t="shared" si="13"/>
      </c>
      <c r="V45" s="49" t="s">
        <v>63</v>
      </c>
      <c r="W45" s="56"/>
    </row>
    <row r="46" spans="1:23" s="93" customFormat="1" ht="30" customHeight="1">
      <c r="A46" s="29">
        <v>54</v>
      </c>
      <c r="B46" s="44" t="s">
        <v>45</v>
      </c>
      <c r="C46" s="44">
        <v>10</v>
      </c>
      <c r="D46" s="45" t="s">
        <v>51</v>
      </c>
      <c r="E46" s="46">
        <v>2</v>
      </c>
      <c r="F46" s="39">
        <v>20</v>
      </c>
      <c r="G46" s="47" t="s">
        <v>47</v>
      </c>
      <c r="H46" s="42"/>
      <c r="I46" s="33">
        <f t="shared" si="7"/>
      </c>
      <c r="J46" s="58"/>
      <c r="K46" s="35">
        <f t="shared" si="8"/>
      </c>
      <c r="L46" s="40"/>
      <c r="M46" s="33">
        <f t="shared" si="9"/>
      </c>
      <c r="N46" s="59"/>
      <c r="O46" s="35">
        <f t="shared" si="10"/>
      </c>
      <c r="P46" s="48" t="s">
        <v>35</v>
      </c>
      <c r="Q46" s="33" t="str">
        <f t="shared" si="11"/>
        <v>A10-T4</v>
      </c>
      <c r="R46" s="77"/>
      <c r="S46" s="35">
        <f t="shared" si="12"/>
      </c>
      <c r="T46" s="48"/>
      <c r="U46" s="33">
        <f t="shared" si="13"/>
      </c>
      <c r="V46" s="49" t="s">
        <v>63</v>
      </c>
      <c r="W46" s="56"/>
    </row>
    <row r="47" spans="1:23" s="57" customFormat="1" ht="30" customHeight="1">
      <c r="A47" s="29">
        <v>55</v>
      </c>
      <c r="B47" s="44" t="s">
        <v>45</v>
      </c>
      <c r="C47" s="44">
        <v>10</v>
      </c>
      <c r="D47" s="45" t="s">
        <v>51</v>
      </c>
      <c r="E47" s="46">
        <v>3</v>
      </c>
      <c r="F47" s="39">
        <v>20</v>
      </c>
      <c r="G47" s="47" t="s">
        <v>47</v>
      </c>
      <c r="H47" s="42"/>
      <c r="I47" s="33">
        <f t="shared" si="7"/>
      </c>
      <c r="J47" s="58"/>
      <c r="K47" s="35">
        <f t="shared" si="8"/>
      </c>
      <c r="L47" s="40"/>
      <c r="M47" s="33">
        <f t="shared" si="9"/>
      </c>
      <c r="N47" s="59"/>
      <c r="O47" s="35">
        <f t="shared" si="10"/>
      </c>
      <c r="P47" s="48" t="s">
        <v>37</v>
      </c>
      <c r="Q47" s="33" t="str">
        <f t="shared" si="11"/>
        <v>A10-T4</v>
      </c>
      <c r="R47" s="77"/>
      <c r="S47" s="35">
        <f t="shared" si="12"/>
      </c>
      <c r="T47" s="48"/>
      <c r="U47" s="33">
        <f t="shared" si="13"/>
      </c>
      <c r="V47" s="49" t="s">
        <v>16</v>
      </c>
      <c r="W47" s="56"/>
    </row>
    <row r="48" spans="1:23" s="57" customFormat="1" ht="30" customHeight="1">
      <c r="A48" s="29">
        <v>56</v>
      </c>
      <c r="B48" s="44" t="s">
        <v>45</v>
      </c>
      <c r="C48" s="44">
        <v>10</v>
      </c>
      <c r="D48" s="45" t="s">
        <v>51</v>
      </c>
      <c r="E48" s="46">
        <v>4</v>
      </c>
      <c r="F48" s="39">
        <v>20</v>
      </c>
      <c r="G48" s="47" t="s">
        <v>47</v>
      </c>
      <c r="H48" s="42"/>
      <c r="I48" s="33">
        <f t="shared" si="7"/>
      </c>
      <c r="J48" s="58"/>
      <c r="K48" s="35">
        <f t="shared" si="8"/>
      </c>
      <c r="L48" s="40"/>
      <c r="M48" s="33">
        <f t="shared" si="9"/>
      </c>
      <c r="N48" s="59"/>
      <c r="O48" s="35">
        <f t="shared" si="10"/>
      </c>
      <c r="P48" s="48" t="s">
        <v>37</v>
      </c>
      <c r="Q48" s="33" t="str">
        <f t="shared" si="11"/>
        <v>A10-T4</v>
      </c>
      <c r="R48" s="59"/>
      <c r="S48" s="35">
        <f t="shared" si="12"/>
      </c>
      <c r="T48" s="48"/>
      <c r="U48" s="33">
        <f t="shared" si="13"/>
      </c>
      <c r="V48" s="49" t="s">
        <v>43</v>
      </c>
      <c r="W48" s="56"/>
    </row>
    <row r="49" spans="1:23" s="57" customFormat="1" ht="30" customHeight="1">
      <c r="A49" s="29">
        <v>57</v>
      </c>
      <c r="B49" s="44" t="s">
        <v>45</v>
      </c>
      <c r="C49" s="44">
        <v>10</v>
      </c>
      <c r="D49" s="45" t="s">
        <v>13</v>
      </c>
      <c r="E49" s="46">
        <v>1</v>
      </c>
      <c r="F49" s="39">
        <v>21</v>
      </c>
      <c r="G49" s="47" t="s">
        <v>67</v>
      </c>
      <c r="H49" s="42"/>
      <c r="I49" s="33">
        <f t="shared" si="7"/>
      </c>
      <c r="J49" s="58"/>
      <c r="K49" s="35">
        <f t="shared" si="8"/>
      </c>
      <c r="L49" s="40"/>
      <c r="M49" s="33">
        <f t="shared" si="9"/>
      </c>
      <c r="N49" s="59"/>
      <c r="O49" s="35">
        <f t="shared" si="10"/>
      </c>
      <c r="P49" s="40">
        <v>2</v>
      </c>
      <c r="Q49" s="33" t="str">
        <f t="shared" si="11"/>
        <v>A10-T4</v>
      </c>
      <c r="R49" s="59"/>
      <c r="S49" s="35">
        <f t="shared" si="12"/>
      </c>
      <c r="T49" s="48"/>
      <c r="U49" s="33">
        <f t="shared" si="13"/>
      </c>
      <c r="V49" s="49" t="s">
        <v>68</v>
      </c>
      <c r="W49" s="56"/>
    </row>
    <row r="50" spans="1:23" s="57" customFormat="1" ht="30" customHeight="1">
      <c r="A50" s="29">
        <v>58</v>
      </c>
      <c r="B50" s="44" t="s">
        <v>45</v>
      </c>
      <c r="C50" s="44">
        <v>10</v>
      </c>
      <c r="D50" s="45" t="s">
        <v>13</v>
      </c>
      <c r="E50" s="46">
        <v>2</v>
      </c>
      <c r="F50" s="39">
        <v>21</v>
      </c>
      <c r="G50" s="47" t="s">
        <v>67</v>
      </c>
      <c r="H50" s="42"/>
      <c r="I50" s="33">
        <f t="shared" si="7"/>
      </c>
      <c r="J50" s="58"/>
      <c r="K50" s="35">
        <f t="shared" si="8"/>
      </c>
      <c r="L50" s="40"/>
      <c r="M50" s="33">
        <f t="shared" si="9"/>
      </c>
      <c r="N50" s="59"/>
      <c r="O50" s="35">
        <f t="shared" si="10"/>
      </c>
      <c r="P50" s="40">
        <v>1</v>
      </c>
      <c r="Q50" s="33" t="str">
        <f t="shared" si="11"/>
        <v>A10-T4</v>
      </c>
      <c r="R50" s="59"/>
      <c r="S50" s="35">
        <f t="shared" si="12"/>
      </c>
      <c r="T50" s="48"/>
      <c r="U50" s="33">
        <f t="shared" si="13"/>
      </c>
      <c r="V50" s="49" t="s">
        <v>38</v>
      </c>
      <c r="W50" s="56"/>
    </row>
    <row r="51" spans="1:23" s="57" customFormat="1" ht="30" customHeight="1">
      <c r="A51" s="29">
        <v>59</v>
      </c>
      <c r="B51" s="44" t="s">
        <v>45</v>
      </c>
      <c r="C51" s="44">
        <v>10</v>
      </c>
      <c r="D51" s="45" t="s">
        <v>13</v>
      </c>
      <c r="E51" s="46">
        <v>3</v>
      </c>
      <c r="F51" s="39">
        <v>21</v>
      </c>
      <c r="G51" s="47" t="s">
        <v>67</v>
      </c>
      <c r="H51" s="42"/>
      <c r="I51" s="33">
        <f t="shared" si="7"/>
      </c>
      <c r="J51" s="58"/>
      <c r="K51" s="35">
        <f t="shared" si="8"/>
      </c>
      <c r="L51" s="40"/>
      <c r="M51" s="33">
        <f t="shared" si="9"/>
      </c>
      <c r="N51" s="59"/>
      <c r="O51" s="35">
        <f t="shared" si="10"/>
      </c>
      <c r="P51" s="40">
        <v>1</v>
      </c>
      <c r="Q51" s="33" t="str">
        <f t="shared" si="11"/>
        <v>A10-T4</v>
      </c>
      <c r="R51" s="59"/>
      <c r="S51" s="35">
        <f t="shared" si="12"/>
      </c>
      <c r="T51" s="48"/>
      <c r="U51" s="33">
        <f t="shared" si="13"/>
      </c>
      <c r="V51" s="49" t="s">
        <v>42</v>
      </c>
      <c r="W51" s="56"/>
    </row>
    <row r="52" spans="1:23" s="57" customFormat="1" ht="30" customHeight="1">
      <c r="A52" s="29">
        <v>60</v>
      </c>
      <c r="B52" s="44" t="s">
        <v>45</v>
      </c>
      <c r="C52" s="44">
        <v>10</v>
      </c>
      <c r="D52" s="45" t="s">
        <v>14</v>
      </c>
      <c r="E52" s="46">
        <v>1</v>
      </c>
      <c r="F52" s="39"/>
      <c r="G52" s="47" t="s">
        <v>67</v>
      </c>
      <c r="H52" s="42"/>
      <c r="I52" s="33">
        <f t="shared" si="7"/>
      </c>
      <c r="J52" s="58">
        <v>2</v>
      </c>
      <c r="K52" s="35" t="str">
        <f t="shared" si="8"/>
        <v>A10-T4</v>
      </c>
      <c r="L52" s="40"/>
      <c r="M52" s="33">
        <f t="shared" si="9"/>
      </c>
      <c r="N52" s="59"/>
      <c r="O52" s="35">
        <f t="shared" si="10"/>
      </c>
      <c r="P52" s="40"/>
      <c r="Q52" s="33">
        <f t="shared" si="11"/>
      </c>
      <c r="R52" s="77"/>
      <c r="S52" s="35">
        <f t="shared" si="12"/>
      </c>
      <c r="T52" s="48"/>
      <c r="U52" s="33">
        <f t="shared" si="13"/>
      </c>
      <c r="V52" s="49" t="s">
        <v>69</v>
      </c>
      <c r="W52" s="56"/>
    </row>
    <row r="53" spans="1:23" s="57" customFormat="1" ht="30" customHeight="1">
      <c r="A53" s="29">
        <v>61</v>
      </c>
      <c r="B53" s="72" t="s">
        <v>45</v>
      </c>
      <c r="C53" s="72">
        <v>10</v>
      </c>
      <c r="D53" s="73" t="s">
        <v>14</v>
      </c>
      <c r="E53" s="30">
        <v>2</v>
      </c>
      <c r="F53" s="31"/>
      <c r="G53" s="74" t="s">
        <v>67</v>
      </c>
      <c r="H53" s="32"/>
      <c r="I53" s="33">
        <f t="shared" si="7"/>
      </c>
      <c r="J53" s="34">
        <v>1</v>
      </c>
      <c r="K53" s="35" t="str">
        <f t="shared" si="8"/>
        <v>A10-T4</v>
      </c>
      <c r="L53" s="36"/>
      <c r="M53" s="33">
        <f t="shared" si="9"/>
      </c>
      <c r="N53" s="38"/>
      <c r="O53" s="35">
        <f t="shared" si="10"/>
      </c>
      <c r="P53" s="36"/>
      <c r="Q53" s="33">
        <f t="shared" si="11"/>
      </c>
      <c r="R53" s="85"/>
      <c r="S53" s="35">
        <f t="shared" si="12"/>
      </c>
      <c r="T53" s="37"/>
      <c r="U53" s="33">
        <f t="shared" si="13"/>
      </c>
      <c r="V53" s="75" t="s">
        <v>33</v>
      </c>
      <c r="W53" s="76"/>
    </row>
    <row r="54" spans="1:23" s="57" customFormat="1" ht="30" customHeight="1">
      <c r="A54" s="90">
        <v>62</v>
      </c>
      <c r="B54" s="16" t="s">
        <v>45</v>
      </c>
      <c r="C54" s="16">
        <v>10</v>
      </c>
      <c r="D54" s="22" t="s">
        <v>14</v>
      </c>
      <c r="E54" s="17">
        <v>3</v>
      </c>
      <c r="F54" s="43"/>
      <c r="G54" s="21" t="s">
        <v>67</v>
      </c>
      <c r="H54" s="18"/>
      <c r="I54" s="91">
        <f t="shared" si="7"/>
      </c>
      <c r="J54" s="53">
        <v>2</v>
      </c>
      <c r="K54" s="92" t="str">
        <f t="shared" si="8"/>
        <v>A10-T4</v>
      </c>
      <c r="L54" s="28"/>
      <c r="M54" s="91">
        <f t="shared" si="9"/>
      </c>
      <c r="N54" s="54"/>
      <c r="O54" s="92">
        <f t="shared" si="10"/>
      </c>
      <c r="P54" s="28"/>
      <c r="Q54" s="91">
        <f t="shared" si="11"/>
      </c>
      <c r="R54" s="55"/>
      <c r="S54" s="92">
        <f t="shared" si="12"/>
      </c>
      <c r="T54" s="19"/>
      <c r="U54" s="91">
        <f t="shared" si="13"/>
      </c>
      <c r="V54" s="41" t="s">
        <v>12</v>
      </c>
      <c r="W54" s="20"/>
    </row>
    <row r="55" spans="1:23" ht="30" customHeight="1">
      <c r="A55" s="29">
        <v>63</v>
      </c>
      <c r="B55" s="44" t="s">
        <v>45</v>
      </c>
      <c r="C55" s="44">
        <v>10</v>
      </c>
      <c r="D55" s="45" t="s">
        <v>14</v>
      </c>
      <c r="E55" s="46">
        <v>4</v>
      </c>
      <c r="F55" s="39"/>
      <c r="G55" s="47" t="s">
        <v>67</v>
      </c>
      <c r="H55" s="42"/>
      <c r="I55" s="33">
        <f t="shared" si="7"/>
      </c>
      <c r="J55" s="58">
        <v>1</v>
      </c>
      <c r="K55" s="35" t="str">
        <f t="shared" si="8"/>
        <v>A10-T4</v>
      </c>
      <c r="L55" s="40"/>
      <c r="M55" s="33">
        <f t="shared" si="9"/>
      </c>
      <c r="N55" s="59"/>
      <c r="O55" s="35">
        <f t="shared" si="10"/>
      </c>
      <c r="P55" s="40"/>
      <c r="Q55" s="33">
        <f t="shared" si="11"/>
      </c>
      <c r="R55" s="77"/>
      <c r="S55" s="35">
        <f t="shared" si="12"/>
      </c>
      <c r="T55" s="48"/>
      <c r="U55" s="33">
        <f t="shared" si="13"/>
      </c>
      <c r="V55" s="49" t="s">
        <v>36</v>
      </c>
      <c r="W55" s="56"/>
    </row>
    <row r="56" spans="1:23" ht="30" customHeight="1">
      <c r="A56" s="29">
        <v>64</v>
      </c>
      <c r="B56" s="44" t="s">
        <v>45</v>
      </c>
      <c r="C56" s="44">
        <v>10</v>
      </c>
      <c r="D56" s="45" t="s">
        <v>15</v>
      </c>
      <c r="E56" s="46">
        <v>1</v>
      </c>
      <c r="F56" s="39">
        <v>20</v>
      </c>
      <c r="G56" s="47" t="s">
        <v>67</v>
      </c>
      <c r="H56" s="42"/>
      <c r="I56" s="33">
        <f t="shared" si="7"/>
      </c>
      <c r="J56" s="58"/>
      <c r="K56" s="35">
        <f t="shared" si="8"/>
      </c>
      <c r="L56" s="40"/>
      <c r="M56" s="33">
        <f t="shared" si="9"/>
      </c>
      <c r="N56" s="59"/>
      <c r="O56" s="35">
        <f t="shared" si="10"/>
      </c>
      <c r="P56" s="40">
        <v>2</v>
      </c>
      <c r="Q56" s="33" t="str">
        <f t="shared" si="11"/>
        <v>A10-T4</v>
      </c>
      <c r="R56" s="59"/>
      <c r="S56" s="35">
        <f t="shared" si="12"/>
      </c>
      <c r="T56" s="48"/>
      <c r="U56" s="33">
        <f t="shared" si="13"/>
      </c>
      <c r="V56" s="49" t="s">
        <v>70</v>
      </c>
      <c r="W56" s="56"/>
    </row>
    <row r="57" spans="1:23" ht="30" customHeight="1">
      <c r="A57" s="29">
        <v>65</v>
      </c>
      <c r="B57" s="44" t="s">
        <v>45</v>
      </c>
      <c r="C57" s="44">
        <v>10</v>
      </c>
      <c r="D57" s="45" t="s">
        <v>15</v>
      </c>
      <c r="E57" s="46">
        <v>2</v>
      </c>
      <c r="F57" s="39">
        <v>20</v>
      </c>
      <c r="G57" s="47" t="s">
        <v>67</v>
      </c>
      <c r="H57" s="42"/>
      <c r="I57" s="33">
        <f t="shared" si="7"/>
      </c>
      <c r="J57" s="58"/>
      <c r="K57" s="35">
        <f t="shared" si="8"/>
      </c>
      <c r="L57" s="40"/>
      <c r="M57" s="33">
        <f t="shared" si="9"/>
      </c>
      <c r="N57" s="59"/>
      <c r="O57" s="35">
        <f t="shared" si="10"/>
      </c>
      <c r="P57" s="40">
        <v>3</v>
      </c>
      <c r="Q57" s="33" t="str">
        <f t="shared" si="11"/>
        <v>A10-T4</v>
      </c>
      <c r="R57" s="59"/>
      <c r="S57" s="35">
        <f t="shared" si="12"/>
      </c>
      <c r="T57" s="48"/>
      <c r="U57" s="33">
        <f t="shared" si="13"/>
      </c>
      <c r="V57" s="49" t="s">
        <v>63</v>
      </c>
      <c r="W57" s="56"/>
    </row>
    <row r="58" spans="1:23" ht="30" customHeight="1">
      <c r="A58" s="29">
        <v>66</v>
      </c>
      <c r="B58" s="44" t="s">
        <v>45</v>
      </c>
      <c r="C58" s="44">
        <v>10</v>
      </c>
      <c r="D58" s="45" t="s">
        <v>15</v>
      </c>
      <c r="E58" s="46">
        <v>3</v>
      </c>
      <c r="F58" s="39">
        <v>20</v>
      </c>
      <c r="G58" s="47" t="s">
        <v>67</v>
      </c>
      <c r="H58" s="42"/>
      <c r="I58" s="33">
        <f t="shared" si="7"/>
      </c>
      <c r="J58" s="58"/>
      <c r="K58" s="35">
        <f t="shared" si="8"/>
      </c>
      <c r="L58" s="40"/>
      <c r="M58" s="33">
        <f t="shared" si="9"/>
      </c>
      <c r="N58" s="59"/>
      <c r="O58" s="35">
        <f t="shared" si="10"/>
      </c>
      <c r="P58" s="40">
        <v>1</v>
      </c>
      <c r="Q58" s="33" t="str">
        <f t="shared" si="11"/>
        <v>A10-T4</v>
      </c>
      <c r="R58" s="59"/>
      <c r="S58" s="35">
        <f t="shared" si="12"/>
      </c>
      <c r="T58" s="48"/>
      <c r="U58" s="33">
        <f t="shared" si="13"/>
      </c>
      <c r="V58" s="49" t="s">
        <v>41</v>
      </c>
      <c r="W58" s="56"/>
    </row>
    <row r="59" spans="1:23" s="57" customFormat="1" ht="30" customHeight="1">
      <c r="A59" s="29">
        <v>67</v>
      </c>
      <c r="B59" s="44" t="s">
        <v>45</v>
      </c>
      <c r="C59" s="44">
        <v>10</v>
      </c>
      <c r="D59" s="45" t="s">
        <v>15</v>
      </c>
      <c r="E59" s="46">
        <v>4</v>
      </c>
      <c r="F59" s="39">
        <v>20</v>
      </c>
      <c r="G59" s="47" t="s">
        <v>67</v>
      </c>
      <c r="H59" s="42"/>
      <c r="I59" s="33">
        <f t="shared" si="7"/>
      </c>
      <c r="J59" s="58"/>
      <c r="K59" s="35">
        <f t="shared" si="8"/>
      </c>
      <c r="L59" s="40"/>
      <c r="M59" s="33">
        <f t="shared" si="9"/>
      </c>
      <c r="N59" s="59"/>
      <c r="O59" s="35">
        <f t="shared" si="10"/>
      </c>
      <c r="P59" s="40">
        <v>1</v>
      </c>
      <c r="Q59" s="33" t="str">
        <f t="shared" si="11"/>
        <v>A10-T4</v>
      </c>
      <c r="R59" s="59"/>
      <c r="S59" s="35">
        <f t="shared" si="12"/>
      </c>
      <c r="T59" s="48"/>
      <c r="U59" s="33">
        <f t="shared" si="13"/>
      </c>
      <c r="V59" s="49" t="s">
        <v>39</v>
      </c>
      <c r="W59" s="56"/>
    </row>
    <row r="60" spans="1:23" s="57" customFormat="1" ht="30" customHeight="1">
      <c r="A60" s="29">
        <v>68</v>
      </c>
      <c r="B60" s="44" t="s">
        <v>45</v>
      </c>
      <c r="C60" s="44">
        <v>10</v>
      </c>
      <c r="D60" s="45" t="s">
        <v>49</v>
      </c>
      <c r="E60" s="46">
        <v>1</v>
      </c>
      <c r="F60" s="39">
        <v>21</v>
      </c>
      <c r="G60" s="47" t="s">
        <v>67</v>
      </c>
      <c r="H60" s="42"/>
      <c r="I60" s="33">
        <f t="shared" si="7"/>
      </c>
      <c r="J60" s="58">
        <v>2</v>
      </c>
      <c r="K60" s="35" t="str">
        <f t="shared" si="8"/>
        <v>A10-T4</v>
      </c>
      <c r="L60" s="40"/>
      <c r="M60" s="33">
        <f t="shared" si="9"/>
      </c>
      <c r="N60" s="59"/>
      <c r="O60" s="35">
        <f t="shared" si="10"/>
      </c>
      <c r="P60" s="40"/>
      <c r="Q60" s="33">
        <f t="shared" si="11"/>
      </c>
      <c r="R60" s="77"/>
      <c r="S60" s="35">
        <f t="shared" si="12"/>
      </c>
      <c r="T60" s="48"/>
      <c r="U60" s="33">
        <f t="shared" si="13"/>
      </c>
      <c r="V60" s="49" t="s">
        <v>71</v>
      </c>
      <c r="W60" s="56"/>
    </row>
    <row r="61" spans="1:23" s="57" customFormat="1" ht="30" customHeight="1">
      <c r="A61" s="29">
        <v>69</v>
      </c>
      <c r="B61" s="44" t="s">
        <v>45</v>
      </c>
      <c r="C61" s="44">
        <v>10</v>
      </c>
      <c r="D61" s="45" t="s">
        <v>49</v>
      </c>
      <c r="E61" s="46">
        <v>2</v>
      </c>
      <c r="F61" s="39">
        <v>21</v>
      </c>
      <c r="G61" s="47" t="s">
        <v>67</v>
      </c>
      <c r="H61" s="42"/>
      <c r="I61" s="33">
        <f t="shared" si="7"/>
      </c>
      <c r="J61" s="58">
        <v>1</v>
      </c>
      <c r="K61" s="35" t="str">
        <f t="shared" si="8"/>
        <v>A10-T4</v>
      </c>
      <c r="L61" s="40"/>
      <c r="M61" s="33">
        <f t="shared" si="9"/>
      </c>
      <c r="N61" s="59"/>
      <c r="O61" s="35">
        <f t="shared" si="10"/>
      </c>
      <c r="P61" s="40"/>
      <c r="Q61" s="33">
        <f t="shared" si="11"/>
      </c>
      <c r="R61" s="77"/>
      <c r="S61" s="35">
        <f t="shared" si="12"/>
      </c>
      <c r="T61" s="48"/>
      <c r="U61" s="33">
        <f t="shared" si="13"/>
      </c>
      <c r="V61" s="49" t="s">
        <v>65</v>
      </c>
      <c r="W61" s="56"/>
    </row>
    <row r="62" spans="1:23" s="57" customFormat="1" ht="30" customHeight="1">
      <c r="A62" s="29">
        <v>70</v>
      </c>
      <c r="B62" s="44" t="s">
        <v>45</v>
      </c>
      <c r="C62" s="44">
        <v>10</v>
      </c>
      <c r="D62" s="45" t="s">
        <v>49</v>
      </c>
      <c r="E62" s="46">
        <v>3</v>
      </c>
      <c r="F62" s="39">
        <v>20</v>
      </c>
      <c r="G62" s="47" t="s">
        <v>67</v>
      </c>
      <c r="H62" s="42"/>
      <c r="I62" s="33">
        <f t="shared" si="7"/>
      </c>
      <c r="J62" s="58">
        <v>2</v>
      </c>
      <c r="K62" s="35" t="str">
        <f t="shared" si="8"/>
        <v>A10-T4</v>
      </c>
      <c r="L62" s="40"/>
      <c r="M62" s="33">
        <f t="shared" si="9"/>
      </c>
      <c r="N62" s="59"/>
      <c r="O62" s="35">
        <f t="shared" si="10"/>
      </c>
      <c r="P62" s="40"/>
      <c r="Q62" s="33">
        <f t="shared" si="11"/>
      </c>
      <c r="R62" s="77"/>
      <c r="S62" s="35">
        <f t="shared" si="12"/>
      </c>
      <c r="T62" s="48"/>
      <c r="U62" s="33">
        <f t="shared" si="13"/>
      </c>
      <c r="V62" s="49" t="s">
        <v>34</v>
      </c>
      <c r="W62" s="56"/>
    </row>
    <row r="63" spans="1:23" s="57" customFormat="1" ht="30" customHeight="1">
      <c r="A63" s="29">
        <v>71</v>
      </c>
      <c r="B63" s="44" t="s">
        <v>45</v>
      </c>
      <c r="C63" s="44">
        <v>10</v>
      </c>
      <c r="D63" s="45" t="s">
        <v>49</v>
      </c>
      <c r="E63" s="46">
        <v>4</v>
      </c>
      <c r="F63" s="39">
        <v>20</v>
      </c>
      <c r="G63" s="47" t="s">
        <v>67</v>
      </c>
      <c r="H63" s="42"/>
      <c r="I63" s="33">
        <f t="shared" si="7"/>
      </c>
      <c r="J63" s="58">
        <v>3</v>
      </c>
      <c r="K63" s="35" t="str">
        <f t="shared" si="8"/>
        <v>A10-T4</v>
      </c>
      <c r="L63" s="40"/>
      <c r="M63" s="33">
        <f t="shared" si="9"/>
      </c>
      <c r="N63" s="59"/>
      <c r="O63" s="35">
        <f t="shared" si="10"/>
      </c>
      <c r="P63" s="40"/>
      <c r="Q63" s="33">
        <f t="shared" si="11"/>
      </c>
      <c r="R63" s="77"/>
      <c r="S63" s="35">
        <f t="shared" si="12"/>
      </c>
      <c r="T63" s="48"/>
      <c r="U63" s="33">
        <f t="shared" si="13"/>
      </c>
      <c r="V63" s="49" t="s">
        <v>63</v>
      </c>
      <c r="W63" s="56"/>
    </row>
    <row r="64" spans="1:23" s="57" customFormat="1" ht="30" customHeight="1">
      <c r="A64" s="29">
        <v>72</v>
      </c>
      <c r="B64" s="44" t="s">
        <v>45</v>
      </c>
      <c r="C64" s="44">
        <v>10</v>
      </c>
      <c r="D64" s="45" t="s">
        <v>50</v>
      </c>
      <c r="E64" s="46">
        <v>1</v>
      </c>
      <c r="F64" s="39">
        <v>21</v>
      </c>
      <c r="G64" s="47" t="s">
        <v>67</v>
      </c>
      <c r="H64" s="42"/>
      <c r="I64" s="33">
        <f t="shared" si="7"/>
      </c>
      <c r="J64" s="58"/>
      <c r="K64" s="35">
        <f t="shared" si="8"/>
      </c>
      <c r="L64" s="40"/>
      <c r="M64" s="33">
        <f t="shared" si="9"/>
      </c>
      <c r="N64" s="59">
        <v>2</v>
      </c>
      <c r="O64" s="35" t="str">
        <f t="shared" si="10"/>
        <v>A10-T4</v>
      </c>
      <c r="P64" s="40"/>
      <c r="Q64" s="33">
        <f t="shared" si="11"/>
      </c>
      <c r="R64" s="77"/>
      <c r="S64" s="35">
        <f t="shared" si="12"/>
      </c>
      <c r="T64" s="48"/>
      <c r="U64" s="33">
        <f t="shared" si="13"/>
      </c>
      <c r="V64" s="49" t="s">
        <v>72</v>
      </c>
      <c r="W64" s="56"/>
    </row>
    <row r="65" spans="1:23" s="57" customFormat="1" ht="30" customHeight="1">
      <c r="A65" s="29">
        <v>73</v>
      </c>
      <c r="B65" s="44" t="s">
        <v>45</v>
      </c>
      <c r="C65" s="44">
        <v>10</v>
      </c>
      <c r="D65" s="45" t="s">
        <v>50</v>
      </c>
      <c r="E65" s="46">
        <v>2</v>
      </c>
      <c r="F65" s="39">
        <v>20</v>
      </c>
      <c r="G65" s="47" t="s">
        <v>67</v>
      </c>
      <c r="H65" s="42"/>
      <c r="I65" s="33">
        <f t="shared" si="7"/>
      </c>
      <c r="J65" s="58"/>
      <c r="K65" s="35">
        <f t="shared" si="8"/>
      </c>
      <c r="L65" s="40"/>
      <c r="M65" s="33">
        <f t="shared" si="9"/>
      </c>
      <c r="N65" s="59">
        <v>2</v>
      </c>
      <c r="O65" s="35" t="str">
        <f t="shared" si="10"/>
        <v>A10-T4</v>
      </c>
      <c r="P65" s="40"/>
      <c r="Q65" s="33">
        <f t="shared" si="11"/>
      </c>
      <c r="R65" s="77"/>
      <c r="S65" s="35">
        <f t="shared" si="12"/>
      </c>
      <c r="T65" s="48"/>
      <c r="U65" s="33">
        <f t="shared" si="13"/>
      </c>
      <c r="V65" s="49" t="s">
        <v>42</v>
      </c>
      <c r="W65" s="56"/>
    </row>
    <row r="66" spans="1:23" s="57" customFormat="1" ht="30" customHeight="1">
      <c r="A66" s="29">
        <v>74</v>
      </c>
      <c r="B66" s="44" t="s">
        <v>45</v>
      </c>
      <c r="C66" s="44">
        <v>10</v>
      </c>
      <c r="D66" s="45" t="s">
        <v>50</v>
      </c>
      <c r="E66" s="46">
        <v>3</v>
      </c>
      <c r="F66" s="39">
        <v>20</v>
      </c>
      <c r="G66" s="47" t="s">
        <v>67</v>
      </c>
      <c r="H66" s="42"/>
      <c r="I66" s="33">
        <f t="shared" si="7"/>
      </c>
      <c r="J66" s="58"/>
      <c r="K66" s="35">
        <f t="shared" si="8"/>
      </c>
      <c r="L66" s="40"/>
      <c r="M66" s="33">
        <f t="shared" si="9"/>
      </c>
      <c r="N66" s="59">
        <v>1</v>
      </c>
      <c r="O66" s="35" t="str">
        <f t="shared" si="10"/>
        <v>A10-T4</v>
      </c>
      <c r="P66" s="40"/>
      <c r="Q66" s="33">
        <f t="shared" si="11"/>
      </c>
      <c r="R66" s="77"/>
      <c r="S66" s="35">
        <f t="shared" si="12"/>
      </c>
      <c r="T66" s="48"/>
      <c r="U66" s="33">
        <f t="shared" si="13"/>
      </c>
      <c r="V66" s="49" t="s">
        <v>42</v>
      </c>
      <c r="W66" s="56"/>
    </row>
    <row r="67" spans="1:23" s="57" customFormat="1" ht="30" customHeight="1">
      <c r="A67" s="29">
        <v>75</v>
      </c>
      <c r="B67" s="44" t="s">
        <v>45</v>
      </c>
      <c r="C67" s="44">
        <v>10</v>
      </c>
      <c r="D67" s="45" t="s">
        <v>50</v>
      </c>
      <c r="E67" s="46">
        <v>4</v>
      </c>
      <c r="F67" s="39">
        <v>20</v>
      </c>
      <c r="G67" s="47" t="s">
        <v>67</v>
      </c>
      <c r="H67" s="42"/>
      <c r="I67" s="33">
        <f t="shared" si="7"/>
      </c>
      <c r="J67" s="58"/>
      <c r="K67" s="35">
        <f t="shared" si="8"/>
      </c>
      <c r="L67" s="40"/>
      <c r="M67" s="33">
        <f t="shared" si="9"/>
      </c>
      <c r="N67" s="59">
        <v>2</v>
      </c>
      <c r="O67" s="35" t="str">
        <f t="shared" si="10"/>
        <v>A10-T4</v>
      </c>
      <c r="P67" s="40"/>
      <c r="Q67" s="33">
        <f t="shared" si="11"/>
      </c>
      <c r="R67" s="77"/>
      <c r="S67" s="35">
        <f t="shared" si="12"/>
      </c>
      <c r="T67" s="48"/>
      <c r="U67" s="33">
        <f t="shared" si="13"/>
      </c>
      <c r="V67" s="49" t="s">
        <v>65</v>
      </c>
      <c r="W67" s="56"/>
    </row>
    <row r="68" spans="1:23" s="93" customFormat="1" ht="30" customHeight="1">
      <c r="A68" s="29">
        <v>76</v>
      </c>
      <c r="B68" s="44" t="s">
        <v>45</v>
      </c>
      <c r="C68" s="44">
        <v>10</v>
      </c>
      <c r="D68" s="45" t="s">
        <v>51</v>
      </c>
      <c r="E68" s="46">
        <v>1</v>
      </c>
      <c r="F68" s="39">
        <v>21</v>
      </c>
      <c r="G68" s="47" t="s">
        <v>67</v>
      </c>
      <c r="H68" s="42"/>
      <c r="I68" s="33">
        <f t="shared" si="7"/>
      </c>
      <c r="J68" s="58"/>
      <c r="K68" s="35">
        <f t="shared" si="8"/>
      </c>
      <c r="L68" s="40">
        <v>2</v>
      </c>
      <c r="M68" s="33" t="str">
        <f t="shared" si="9"/>
        <v>A10-T4</v>
      </c>
      <c r="N68" s="59"/>
      <c r="O68" s="35">
        <f t="shared" si="10"/>
      </c>
      <c r="P68" s="40"/>
      <c r="Q68" s="33">
        <f t="shared" si="11"/>
      </c>
      <c r="R68" s="59"/>
      <c r="S68" s="35"/>
      <c r="T68" s="48"/>
      <c r="U68" s="33">
        <f t="shared" si="13"/>
      </c>
      <c r="V68" s="49" t="s">
        <v>41</v>
      </c>
      <c r="W68" s="56"/>
    </row>
    <row r="69" spans="1:23" ht="30" customHeight="1">
      <c r="A69" s="29">
        <v>77</v>
      </c>
      <c r="B69" s="44" t="s">
        <v>45</v>
      </c>
      <c r="C69" s="44">
        <v>10</v>
      </c>
      <c r="D69" s="45" t="s">
        <v>51</v>
      </c>
      <c r="E69" s="46">
        <v>2</v>
      </c>
      <c r="F69" s="39">
        <v>21</v>
      </c>
      <c r="G69" s="47" t="s">
        <v>67</v>
      </c>
      <c r="H69" s="42"/>
      <c r="I69" s="33">
        <f t="shared" si="7"/>
      </c>
      <c r="J69" s="58"/>
      <c r="K69" s="35">
        <f t="shared" si="8"/>
      </c>
      <c r="L69" s="40"/>
      <c r="M69" s="33">
        <f t="shared" si="9"/>
      </c>
      <c r="N69" s="59"/>
      <c r="O69" s="35">
        <f t="shared" si="10"/>
      </c>
      <c r="P69" s="40"/>
      <c r="Q69" s="33">
        <f t="shared" si="11"/>
      </c>
      <c r="R69" s="59">
        <v>1</v>
      </c>
      <c r="S69" s="35" t="str">
        <f t="shared" si="12"/>
        <v>A10-T4</v>
      </c>
      <c r="T69" s="48"/>
      <c r="U69" s="33">
        <f t="shared" si="13"/>
      </c>
      <c r="V69" s="49" t="s">
        <v>64</v>
      </c>
      <c r="W69" s="56"/>
    </row>
    <row r="70" spans="1:23" s="57" customFormat="1" ht="30" customHeight="1">
      <c r="A70" s="29">
        <v>78</v>
      </c>
      <c r="B70" s="44" t="s">
        <v>45</v>
      </c>
      <c r="C70" s="44">
        <v>10</v>
      </c>
      <c r="D70" s="45" t="s">
        <v>51</v>
      </c>
      <c r="E70" s="46">
        <v>3</v>
      </c>
      <c r="F70" s="39">
        <v>20</v>
      </c>
      <c r="G70" s="47" t="s">
        <v>67</v>
      </c>
      <c r="H70" s="42"/>
      <c r="I70" s="33">
        <f t="shared" si="7"/>
      </c>
      <c r="J70" s="58"/>
      <c r="K70" s="35">
        <f t="shared" si="8"/>
      </c>
      <c r="L70" s="40"/>
      <c r="M70" s="33">
        <f t="shared" si="9"/>
      </c>
      <c r="N70" s="59"/>
      <c r="O70" s="35">
        <f t="shared" si="10"/>
      </c>
      <c r="P70" s="40"/>
      <c r="Q70" s="33">
        <f t="shared" si="11"/>
      </c>
      <c r="R70" s="59"/>
      <c r="S70" s="35"/>
      <c r="T70" s="48" t="s">
        <v>35</v>
      </c>
      <c r="U70" s="33" t="str">
        <f t="shared" si="13"/>
        <v>A10-T4</v>
      </c>
      <c r="V70" s="49" t="s">
        <v>16</v>
      </c>
      <c r="W70" s="56"/>
    </row>
    <row r="71" spans="1:23" s="57" customFormat="1" ht="30" customHeight="1">
      <c r="A71" s="29">
        <v>18</v>
      </c>
      <c r="B71" s="16" t="s">
        <v>6</v>
      </c>
      <c r="C71" s="16">
        <v>9</v>
      </c>
      <c r="D71" s="22" t="s">
        <v>15</v>
      </c>
      <c r="E71" s="30">
        <v>2</v>
      </c>
      <c r="F71" s="31"/>
      <c r="G71" s="21" t="s">
        <v>76</v>
      </c>
      <c r="H71" s="42"/>
      <c r="I71" s="33"/>
      <c r="J71" s="58"/>
      <c r="K71" s="35"/>
      <c r="L71" s="32">
        <v>2</v>
      </c>
      <c r="M71" s="33" t="str">
        <f>IF(L71=0,"",IF(K71="TH vận hành xe","X.Sơn","A10-T4"))</f>
        <v>A10-T4</v>
      </c>
      <c r="N71" s="59"/>
      <c r="O71" s="35"/>
      <c r="P71" s="40"/>
      <c r="Q71" s="33"/>
      <c r="R71" s="59"/>
      <c r="S71" s="35"/>
      <c r="T71" s="48"/>
      <c r="U71" s="33"/>
      <c r="V71" s="49" t="s">
        <v>12</v>
      </c>
      <c r="W71" s="56"/>
    </row>
    <row r="72" spans="1:23" s="57" customFormat="1" ht="30" customHeight="1">
      <c r="A72" s="29">
        <v>79</v>
      </c>
      <c r="B72" s="44" t="s">
        <v>45</v>
      </c>
      <c r="C72" s="44">
        <v>10</v>
      </c>
      <c r="D72" s="45" t="s">
        <v>51</v>
      </c>
      <c r="E72" s="46">
        <v>4</v>
      </c>
      <c r="F72" s="39">
        <v>20</v>
      </c>
      <c r="G72" s="47" t="s">
        <v>67</v>
      </c>
      <c r="H72" s="42"/>
      <c r="I72" s="33">
        <f>IF(H72=0,"",IF(G72="TH vận hành xe","X.Sơn","A10-T4"))</f>
      </c>
      <c r="J72" s="58"/>
      <c r="K72" s="35">
        <f>IF(J72=0,"",IF(G72="TH vận hành xe","X.Sơn","A10-T4"))</f>
      </c>
      <c r="L72" s="40"/>
      <c r="M72" s="33">
        <f>IF(L72=0,"",IF(G72="TH vận hành xe","X.Sơn","A10-T4"))</f>
      </c>
      <c r="N72" s="59"/>
      <c r="O72" s="35">
        <f>IF(N72=0,"",IF(G72="TH vận hành xe","X.Sơn","A10-T4"))</f>
      </c>
      <c r="P72" s="40"/>
      <c r="Q72" s="33">
        <f>IF(P72=0,"",IF(G72="TH vận hành xe","X.Sơn","A10-T4"))</f>
      </c>
      <c r="R72" s="59">
        <v>2</v>
      </c>
      <c r="S72" s="35" t="str">
        <f>IF(R72=0,"",IF(G72="TH vận hành xe","X.Sơn","A10-T4"))</f>
        <v>A10-T4</v>
      </c>
      <c r="T72" s="48"/>
      <c r="U72" s="33">
        <f>IF(T72=0,"",IF(G72="TH vận hành xe","X.Sơn","A10-T4"))</f>
      </c>
      <c r="V72" s="49" t="s">
        <v>40</v>
      </c>
      <c r="W72" s="56"/>
    </row>
    <row r="73" spans="1:23" s="57" customFormat="1" ht="30" customHeight="1">
      <c r="A73" s="87">
        <v>1</v>
      </c>
      <c r="B73" s="44" t="s">
        <v>62</v>
      </c>
      <c r="C73" s="44">
        <v>17</v>
      </c>
      <c r="D73" s="45" t="s">
        <v>13</v>
      </c>
      <c r="E73" s="46">
        <v>2</v>
      </c>
      <c r="F73" s="39">
        <v>20</v>
      </c>
      <c r="G73" s="47" t="s">
        <v>77</v>
      </c>
      <c r="H73" s="42"/>
      <c r="I73" s="42">
        <f aca="true" t="shared" si="14" ref="I73:I82">IF(H73=0,"",IF(G73="TH vận hành xe","X.Sơn","A10-T4"))</f>
      </c>
      <c r="J73" s="58">
        <v>1</v>
      </c>
      <c r="K73" s="58" t="str">
        <f>IF(J73=0,"",IF($G73="TH vận hành xe","X.Sơn","A10-T4"))</f>
        <v>A10-T4</v>
      </c>
      <c r="L73" s="40"/>
      <c r="M73" s="42">
        <f aca="true" t="shared" si="15" ref="M73:M82">IF(L73=0,"",IF($G73="TH vận hành xe","X.Sơn","A10-T4"))</f>
      </c>
      <c r="N73" s="59"/>
      <c r="O73" s="58">
        <f aca="true" t="shared" si="16" ref="O73:O82">IF(N73=0,"",IF($G73="TH vận hành xe","X.Sơn","A10-T4"))</f>
      </c>
      <c r="P73" s="40"/>
      <c r="Q73" s="42">
        <f aca="true" t="shared" si="17" ref="Q73:Q82">IF(P73=0,"",IF($G73="TH vận hành xe","X.Sơn","A10-T4"))</f>
      </c>
      <c r="R73" s="77"/>
      <c r="S73" s="58">
        <f aca="true" t="shared" si="18" ref="S73:S82">IF(R73=0,"",IF($G73="TH vận hành xe","X.Sơn","A10-T4"))</f>
      </c>
      <c r="T73" s="48"/>
      <c r="U73" s="42">
        <f aca="true" t="shared" si="19" ref="U73:U82">IF(T73=0,"",IF($G73="TH vận hành xe","X.Sơn","A10-T4"))</f>
      </c>
      <c r="V73" s="49" t="s">
        <v>78</v>
      </c>
      <c r="W73" s="56"/>
    </row>
    <row r="74" spans="1:23" s="57" customFormat="1" ht="30" customHeight="1">
      <c r="A74" s="90">
        <v>1</v>
      </c>
      <c r="B74" s="16" t="s">
        <v>62</v>
      </c>
      <c r="C74" s="16">
        <v>17</v>
      </c>
      <c r="D74" s="22" t="s">
        <v>13</v>
      </c>
      <c r="E74" s="17">
        <v>1</v>
      </c>
      <c r="F74" s="43">
        <v>20</v>
      </c>
      <c r="G74" s="21" t="s">
        <v>77</v>
      </c>
      <c r="H74" s="18"/>
      <c r="I74" s="18">
        <f t="shared" si="14"/>
      </c>
      <c r="J74" s="53">
        <v>1</v>
      </c>
      <c r="K74" s="53" t="str">
        <f>IF(J74=0,"",IF($G74="TH vận hành xe","X.Sơn","A10-T4"))</f>
        <v>A10-T4</v>
      </c>
      <c r="L74" s="28"/>
      <c r="M74" s="18">
        <f t="shared" si="15"/>
      </c>
      <c r="N74" s="54"/>
      <c r="O74" s="53">
        <f t="shared" si="16"/>
      </c>
      <c r="P74" s="28"/>
      <c r="Q74" s="18">
        <f t="shared" si="17"/>
      </c>
      <c r="R74" s="55"/>
      <c r="S74" s="53">
        <f t="shared" si="18"/>
      </c>
      <c r="T74" s="19"/>
      <c r="U74" s="18">
        <f t="shared" si="19"/>
      </c>
      <c r="V74" s="41" t="s">
        <v>16</v>
      </c>
      <c r="W74" s="56"/>
    </row>
    <row r="75" spans="1:23" s="57" customFormat="1" ht="30" customHeight="1">
      <c r="A75" s="90">
        <v>1</v>
      </c>
      <c r="B75" s="16" t="s">
        <v>62</v>
      </c>
      <c r="C75" s="16">
        <v>17</v>
      </c>
      <c r="D75" s="22" t="s">
        <v>13</v>
      </c>
      <c r="E75" s="17">
        <v>3</v>
      </c>
      <c r="F75" s="43">
        <v>20</v>
      </c>
      <c r="G75" s="21" t="s">
        <v>77</v>
      </c>
      <c r="H75" s="18"/>
      <c r="I75" s="18">
        <f t="shared" si="14"/>
      </c>
      <c r="J75" s="53">
        <v>1</v>
      </c>
      <c r="K75" s="53" t="str">
        <f>IF(J75=0,"",IF($G75="TH vận hành xe","X.Sơn","A10-T4"))</f>
        <v>A10-T4</v>
      </c>
      <c r="L75" s="28"/>
      <c r="M75" s="18">
        <f t="shared" si="15"/>
      </c>
      <c r="N75" s="54"/>
      <c r="O75" s="53">
        <f t="shared" si="16"/>
      </c>
      <c r="P75" s="28"/>
      <c r="Q75" s="18">
        <f t="shared" si="17"/>
      </c>
      <c r="R75" s="55"/>
      <c r="S75" s="53">
        <f t="shared" si="18"/>
      </c>
      <c r="T75" s="19"/>
      <c r="U75" s="18">
        <f t="shared" si="19"/>
      </c>
      <c r="V75" s="41" t="s">
        <v>38</v>
      </c>
      <c r="W75" s="56"/>
    </row>
    <row r="76" spans="1:23" s="57" customFormat="1" ht="30" customHeight="1">
      <c r="A76" s="90">
        <v>1</v>
      </c>
      <c r="B76" s="16" t="s">
        <v>62</v>
      </c>
      <c r="C76" s="16">
        <v>17</v>
      </c>
      <c r="D76" s="22" t="s">
        <v>13</v>
      </c>
      <c r="E76" s="17">
        <v>4</v>
      </c>
      <c r="F76" s="43">
        <v>20</v>
      </c>
      <c r="G76" s="21" t="s">
        <v>77</v>
      </c>
      <c r="H76" s="18"/>
      <c r="I76" s="18">
        <f t="shared" si="14"/>
      </c>
      <c r="J76" s="53">
        <v>2</v>
      </c>
      <c r="K76" s="53" t="str">
        <f>IF(J76=0,"",IF($G76="TH vận hành xe","X.Sơn","A10-T4"))</f>
        <v>A10-T4</v>
      </c>
      <c r="L76" s="28"/>
      <c r="M76" s="18">
        <f t="shared" si="15"/>
      </c>
      <c r="N76" s="54"/>
      <c r="O76" s="53">
        <f t="shared" si="16"/>
      </c>
      <c r="P76" s="28"/>
      <c r="Q76" s="18">
        <f t="shared" si="17"/>
      </c>
      <c r="R76" s="55"/>
      <c r="S76" s="53">
        <f t="shared" si="18"/>
      </c>
      <c r="T76" s="19"/>
      <c r="U76" s="18">
        <f t="shared" si="19"/>
      </c>
      <c r="V76" s="41" t="s">
        <v>33</v>
      </c>
      <c r="W76" s="56"/>
    </row>
    <row r="77" spans="1:23" s="57" customFormat="1" ht="30" customHeight="1">
      <c r="A77" s="87">
        <v>1</v>
      </c>
      <c r="B77" s="44" t="s">
        <v>62</v>
      </c>
      <c r="C77" s="44">
        <v>17</v>
      </c>
      <c r="D77" s="45" t="s">
        <v>14</v>
      </c>
      <c r="E77" s="46">
        <v>1</v>
      </c>
      <c r="F77" s="39">
        <v>28</v>
      </c>
      <c r="G77" s="47" t="s">
        <v>77</v>
      </c>
      <c r="H77" s="42"/>
      <c r="I77" s="42">
        <f t="shared" si="14"/>
      </c>
      <c r="J77" s="58">
        <v>2</v>
      </c>
      <c r="K77" s="58" t="str">
        <f>IF(J77=0,"",IF($G77="TH vận hành xe","X.Sơn","A10-T4"))</f>
        <v>A10-T4</v>
      </c>
      <c r="L77" s="40"/>
      <c r="M77" s="42">
        <f t="shared" si="15"/>
      </c>
      <c r="N77" s="59"/>
      <c r="O77" s="58">
        <f t="shared" si="16"/>
      </c>
      <c r="P77" s="40"/>
      <c r="Q77" s="42">
        <f t="shared" si="17"/>
      </c>
      <c r="R77" s="77"/>
      <c r="S77" s="58">
        <f t="shared" si="18"/>
      </c>
      <c r="T77" s="48"/>
      <c r="U77" s="42">
        <f t="shared" si="19"/>
      </c>
      <c r="V77" s="49" t="s">
        <v>79</v>
      </c>
      <c r="W77" s="56"/>
    </row>
    <row r="78" spans="1:23" s="57" customFormat="1" ht="30" customHeight="1">
      <c r="A78" s="87">
        <v>1</v>
      </c>
      <c r="B78" s="44" t="s">
        <v>62</v>
      </c>
      <c r="C78" s="44">
        <v>17</v>
      </c>
      <c r="D78" s="45" t="s">
        <v>14</v>
      </c>
      <c r="E78" s="46">
        <v>2</v>
      </c>
      <c r="F78" s="39">
        <v>27</v>
      </c>
      <c r="G78" s="47" t="s">
        <v>77</v>
      </c>
      <c r="H78" s="42"/>
      <c r="I78" s="42">
        <f t="shared" si="14"/>
      </c>
      <c r="J78" s="58">
        <v>2</v>
      </c>
      <c r="K78" s="58" t="s">
        <v>61</v>
      </c>
      <c r="L78" s="40"/>
      <c r="M78" s="42">
        <f t="shared" si="15"/>
      </c>
      <c r="N78" s="59"/>
      <c r="O78" s="58">
        <f t="shared" si="16"/>
      </c>
      <c r="P78" s="40"/>
      <c r="Q78" s="42">
        <f t="shared" si="17"/>
      </c>
      <c r="R78" s="77"/>
      <c r="S78" s="58">
        <f t="shared" si="18"/>
      </c>
      <c r="T78" s="48"/>
      <c r="U78" s="42">
        <f t="shared" si="19"/>
      </c>
      <c r="V78" s="49" t="s">
        <v>80</v>
      </c>
      <c r="W78" s="56"/>
    </row>
    <row r="79" spans="1:23" s="57" customFormat="1" ht="30" customHeight="1">
      <c r="A79" s="87">
        <v>1</v>
      </c>
      <c r="B79" s="44" t="s">
        <v>62</v>
      </c>
      <c r="C79" s="44">
        <v>17</v>
      </c>
      <c r="D79" s="45" t="s">
        <v>15</v>
      </c>
      <c r="E79" s="46">
        <v>1</v>
      </c>
      <c r="F79" s="39">
        <v>20</v>
      </c>
      <c r="G79" s="47" t="s">
        <v>77</v>
      </c>
      <c r="H79" s="18"/>
      <c r="I79" s="18">
        <f t="shared" si="14"/>
      </c>
      <c r="J79" s="58"/>
      <c r="K79" s="58"/>
      <c r="L79" s="40"/>
      <c r="M79" s="42">
        <f t="shared" si="15"/>
      </c>
      <c r="N79" s="59"/>
      <c r="O79" s="58">
        <f t="shared" si="16"/>
      </c>
      <c r="P79" s="40"/>
      <c r="Q79" s="42">
        <f t="shared" si="17"/>
      </c>
      <c r="R79" s="77" t="s">
        <v>37</v>
      </c>
      <c r="S79" s="58" t="str">
        <f t="shared" si="18"/>
        <v>A10-T4</v>
      </c>
      <c r="T79" s="48"/>
      <c r="U79" s="42">
        <f t="shared" si="19"/>
      </c>
      <c r="V79" s="49" t="s">
        <v>81</v>
      </c>
      <c r="W79" s="56"/>
    </row>
    <row r="80" spans="1:23" s="57" customFormat="1" ht="30" customHeight="1">
      <c r="A80" s="90">
        <v>1</v>
      </c>
      <c r="B80" s="16" t="s">
        <v>62</v>
      </c>
      <c r="C80" s="16">
        <v>17</v>
      </c>
      <c r="D80" s="22" t="s">
        <v>15</v>
      </c>
      <c r="E80" s="17">
        <v>2</v>
      </c>
      <c r="F80" s="43">
        <v>20</v>
      </c>
      <c r="G80" s="21" t="s">
        <v>77</v>
      </c>
      <c r="H80" s="18"/>
      <c r="I80" s="18">
        <f t="shared" si="14"/>
      </c>
      <c r="J80" s="53"/>
      <c r="K80" s="53"/>
      <c r="L80" s="28"/>
      <c r="M80" s="18">
        <f t="shared" si="15"/>
      </c>
      <c r="N80" s="54"/>
      <c r="O80" s="53">
        <f t="shared" si="16"/>
      </c>
      <c r="P80" s="28"/>
      <c r="Q80" s="18">
        <f t="shared" si="17"/>
      </c>
      <c r="R80" s="55" t="s">
        <v>75</v>
      </c>
      <c r="S80" s="53" t="str">
        <f t="shared" si="18"/>
        <v>A10-T4</v>
      </c>
      <c r="T80" s="19"/>
      <c r="U80" s="18">
        <f t="shared" si="19"/>
      </c>
      <c r="V80" s="41" t="s">
        <v>40</v>
      </c>
      <c r="W80" s="56"/>
    </row>
    <row r="81" spans="1:23" s="57" customFormat="1" ht="30" customHeight="1">
      <c r="A81" s="90">
        <v>1</v>
      </c>
      <c r="B81" s="16" t="s">
        <v>62</v>
      </c>
      <c r="C81" s="16">
        <v>17</v>
      </c>
      <c r="D81" s="22" t="s">
        <v>15</v>
      </c>
      <c r="E81" s="17">
        <v>3</v>
      </c>
      <c r="F81" s="43">
        <v>20</v>
      </c>
      <c r="G81" s="21" t="s">
        <v>77</v>
      </c>
      <c r="H81" s="18"/>
      <c r="I81" s="18">
        <f t="shared" si="14"/>
      </c>
      <c r="J81" s="53"/>
      <c r="K81" s="53"/>
      <c r="L81" s="28"/>
      <c r="M81" s="18">
        <f t="shared" si="15"/>
      </c>
      <c r="N81" s="54"/>
      <c r="O81" s="53">
        <f t="shared" si="16"/>
      </c>
      <c r="P81" s="28"/>
      <c r="Q81" s="18">
        <f t="shared" si="17"/>
      </c>
      <c r="R81" s="55" t="s">
        <v>37</v>
      </c>
      <c r="S81" s="53" t="str">
        <f t="shared" si="18"/>
        <v>A10-T4</v>
      </c>
      <c r="T81" s="19"/>
      <c r="U81" s="18"/>
      <c r="V81" s="94" t="s">
        <v>12</v>
      </c>
      <c r="W81" s="56"/>
    </row>
    <row r="82" spans="1:23" s="57" customFormat="1" ht="30" customHeight="1">
      <c r="A82" s="90">
        <v>1</v>
      </c>
      <c r="B82" s="16" t="s">
        <v>62</v>
      </c>
      <c r="C82" s="16">
        <v>17</v>
      </c>
      <c r="D82" s="22" t="s">
        <v>15</v>
      </c>
      <c r="E82" s="17">
        <v>4</v>
      </c>
      <c r="F82" s="43">
        <v>20</v>
      </c>
      <c r="G82" s="21" t="s">
        <v>77</v>
      </c>
      <c r="H82" s="18"/>
      <c r="I82" s="18">
        <f t="shared" si="14"/>
      </c>
      <c r="J82" s="53"/>
      <c r="K82" s="53"/>
      <c r="L82" s="28"/>
      <c r="M82" s="18">
        <f t="shared" si="15"/>
      </c>
      <c r="N82" s="54"/>
      <c r="O82" s="53">
        <f t="shared" si="16"/>
      </c>
      <c r="P82" s="28"/>
      <c r="Q82" s="18">
        <f t="shared" si="17"/>
      </c>
      <c r="R82" s="55" t="s">
        <v>75</v>
      </c>
      <c r="S82" s="53" t="str">
        <f t="shared" si="18"/>
        <v>A10-T4</v>
      </c>
      <c r="T82" s="19"/>
      <c r="U82" s="18">
        <f t="shared" si="19"/>
      </c>
      <c r="V82" s="41" t="s">
        <v>39</v>
      </c>
      <c r="W82" s="56"/>
    </row>
    <row r="83" spans="1:23" s="57" customFormat="1" ht="30" customHeight="1">
      <c r="A83" s="29">
        <v>80</v>
      </c>
      <c r="B83" s="16" t="s">
        <v>45</v>
      </c>
      <c r="C83" s="16">
        <v>9</v>
      </c>
      <c r="D83" s="22" t="s">
        <v>13</v>
      </c>
      <c r="E83" s="17">
        <v>1</v>
      </c>
      <c r="F83" s="43">
        <v>22</v>
      </c>
      <c r="G83" s="21" t="s">
        <v>52</v>
      </c>
      <c r="H83" s="18"/>
      <c r="I83" s="33">
        <f aca="true" t="shared" si="20" ref="I83:I121">IF(H83=0,"",IF(G83="TH vận hành xe","X.Sơn","A10-T4"))</f>
      </c>
      <c r="J83" s="53"/>
      <c r="K83" s="35">
        <f aca="true" t="shared" si="21" ref="K83:K121">IF(J83=0,"",IF(G83="TH vận hành xe","X.Sơn","A10-T4"))</f>
      </c>
      <c r="L83" s="28"/>
      <c r="M83" s="33">
        <f aca="true" t="shared" si="22" ref="M83:M101">IF(L83=0,"",IF(G83="TH vận hành xe","X.Sơn","A10-T4"))</f>
      </c>
      <c r="N83" s="54">
        <v>1</v>
      </c>
      <c r="O83" s="35" t="str">
        <f aca="true" t="shared" si="23" ref="O83:O121">IF(N83=0,"",IF(G83="TH vận hành xe","X.Sơn","A10-T4"))</f>
        <v>A10-T4</v>
      </c>
      <c r="P83" s="28"/>
      <c r="Q83" s="33">
        <f aca="true" t="shared" si="24" ref="Q83:Q121">IF(P83=0,"",IF(G83="TH vận hành xe","X.Sơn","A10-T4"))</f>
      </c>
      <c r="R83" s="55"/>
      <c r="S83" s="35">
        <f aca="true" t="shared" si="25" ref="S83:S121">IF(R83=0,"",IF(G83="TH vận hành xe","X.Sơn","A10-T4"))</f>
      </c>
      <c r="T83" s="19"/>
      <c r="U83" s="33">
        <f aca="true" t="shared" si="26" ref="U83:U121">IF(T83=0,"",IF(G83="TH vận hành xe","X.Sơn","A10-T4"))</f>
      </c>
      <c r="V83" s="41" t="s">
        <v>44</v>
      </c>
      <c r="W83" s="20"/>
    </row>
    <row r="84" spans="1:23" s="57" customFormat="1" ht="30" customHeight="1">
      <c r="A84" s="29">
        <v>81</v>
      </c>
      <c r="B84" s="16" t="s">
        <v>45</v>
      </c>
      <c r="C84" s="16">
        <v>9</v>
      </c>
      <c r="D84" s="22" t="s">
        <v>13</v>
      </c>
      <c r="E84" s="17">
        <v>2</v>
      </c>
      <c r="F84" s="43">
        <v>21</v>
      </c>
      <c r="G84" s="21" t="s">
        <v>52</v>
      </c>
      <c r="H84" s="18"/>
      <c r="I84" s="33">
        <f t="shared" si="20"/>
      </c>
      <c r="J84" s="53"/>
      <c r="K84" s="35">
        <f t="shared" si="21"/>
      </c>
      <c r="L84" s="28"/>
      <c r="M84" s="33">
        <f t="shared" si="22"/>
      </c>
      <c r="N84" s="54">
        <v>2</v>
      </c>
      <c r="O84" s="35" t="str">
        <f t="shared" si="23"/>
        <v>A10-T4</v>
      </c>
      <c r="P84" s="28"/>
      <c r="Q84" s="33">
        <f t="shared" si="24"/>
      </c>
      <c r="R84" s="55"/>
      <c r="S84" s="35">
        <f t="shared" si="25"/>
      </c>
      <c r="T84" s="19"/>
      <c r="U84" s="33">
        <f t="shared" si="26"/>
      </c>
      <c r="V84" s="41" t="s">
        <v>44</v>
      </c>
      <c r="W84" s="20"/>
    </row>
    <row r="85" spans="1:23" ht="30" customHeight="1">
      <c r="A85" s="29">
        <v>82</v>
      </c>
      <c r="B85" s="16" t="s">
        <v>45</v>
      </c>
      <c r="C85" s="16">
        <v>9</v>
      </c>
      <c r="D85" s="22" t="s">
        <v>13</v>
      </c>
      <c r="E85" s="17">
        <v>3</v>
      </c>
      <c r="F85" s="43">
        <v>21</v>
      </c>
      <c r="G85" s="21" t="s">
        <v>52</v>
      </c>
      <c r="H85" s="18"/>
      <c r="I85" s="33">
        <f t="shared" si="20"/>
      </c>
      <c r="J85" s="53"/>
      <c r="K85" s="35">
        <f t="shared" si="21"/>
      </c>
      <c r="L85" s="28"/>
      <c r="M85" s="33">
        <f t="shared" si="22"/>
      </c>
      <c r="N85" s="54">
        <v>2</v>
      </c>
      <c r="O85" s="35" t="str">
        <f t="shared" si="23"/>
        <v>A10-T4</v>
      </c>
      <c r="P85" s="28"/>
      <c r="Q85" s="33">
        <f t="shared" si="24"/>
      </c>
      <c r="R85" s="55"/>
      <c r="S85" s="35">
        <f t="shared" si="25"/>
      </c>
      <c r="T85" s="19"/>
      <c r="U85" s="33">
        <f t="shared" si="26"/>
      </c>
      <c r="V85" s="41" t="s">
        <v>48</v>
      </c>
      <c r="W85" s="20"/>
    </row>
    <row r="86" spans="1:23" ht="30" customHeight="1">
      <c r="A86" s="29">
        <v>83</v>
      </c>
      <c r="B86" s="16" t="s">
        <v>45</v>
      </c>
      <c r="C86" s="16">
        <v>9</v>
      </c>
      <c r="D86" s="22" t="s">
        <v>13</v>
      </c>
      <c r="E86" s="17">
        <v>4</v>
      </c>
      <c r="F86" s="43">
        <v>21</v>
      </c>
      <c r="G86" s="21" t="s">
        <v>52</v>
      </c>
      <c r="H86" s="18"/>
      <c r="I86" s="33">
        <f t="shared" si="20"/>
      </c>
      <c r="J86" s="53"/>
      <c r="K86" s="35">
        <f t="shared" si="21"/>
      </c>
      <c r="L86" s="28"/>
      <c r="M86" s="33">
        <f t="shared" si="22"/>
      </c>
      <c r="N86" s="54">
        <v>2</v>
      </c>
      <c r="O86" s="35" t="str">
        <f t="shared" si="23"/>
        <v>A10-T4</v>
      </c>
      <c r="P86" s="28"/>
      <c r="Q86" s="33">
        <f t="shared" si="24"/>
      </c>
      <c r="R86" s="55"/>
      <c r="S86" s="35">
        <f t="shared" si="25"/>
      </c>
      <c r="T86" s="19"/>
      <c r="U86" s="33">
        <f t="shared" si="26"/>
      </c>
      <c r="V86" s="41" t="s">
        <v>33</v>
      </c>
      <c r="W86" s="20"/>
    </row>
    <row r="87" spans="1:23" s="57" customFormat="1" ht="30" customHeight="1">
      <c r="A87" s="90">
        <v>84</v>
      </c>
      <c r="B87" s="16" t="s">
        <v>45</v>
      </c>
      <c r="C87" s="16">
        <v>9</v>
      </c>
      <c r="D87" s="22" t="s">
        <v>14</v>
      </c>
      <c r="E87" s="17">
        <v>1</v>
      </c>
      <c r="F87" s="43">
        <v>20</v>
      </c>
      <c r="G87" s="21" t="s">
        <v>52</v>
      </c>
      <c r="H87" s="18"/>
      <c r="I87" s="91">
        <f t="shared" si="20"/>
      </c>
      <c r="J87" s="53"/>
      <c r="K87" s="92">
        <f t="shared" si="21"/>
      </c>
      <c r="L87" s="28">
        <v>3</v>
      </c>
      <c r="M87" s="91" t="str">
        <f t="shared" si="22"/>
        <v>A10-T4</v>
      </c>
      <c r="N87" s="54"/>
      <c r="O87" s="92">
        <f t="shared" si="23"/>
      </c>
      <c r="P87" s="28"/>
      <c r="Q87" s="91">
        <f t="shared" si="24"/>
      </c>
      <c r="R87" s="55"/>
      <c r="S87" s="92">
        <f t="shared" si="25"/>
      </c>
      <c r="T87" s="19"/>
      <c r="U87" s="91">
        <f t="shared" si="26"/>
      </c>
      <c r="V87" s="41" t="s">
        <v>33</v>
      </c>
      <c r="W87" s="20"/>
    </row>
    <row r="88" spans="1:23" ht="30" customHeight="1">
      <c r="A88" s="29">
        <v>85</v>
      </c>
      <c r="B88" s="72" t="s">
        <v>45</v>
      </c>
      <c r="C88" s="72">
        <v>9</v>
      </c>
      <c r="D88" s="73" t="s">
        <v>14</v>
      </c>
      <c r="E88" s="30">
        <v>2</v>
      </c>
      <c r="F88" s="31">
        <v>20</v>
      </c>
      <c r="G88" s="74" t="s">
        <v>52</v>
      </c>
      <c r="H88" s="32"/>
      <c r="I88" s="33">
        <f t="shared" si="20"/>
      </c>
      <c r="J88" s="34"/>
      <c r="K88" s="35">
        <f t="shared" si="21"/>
      </c>
      <c r="L88" s="36"/>
      <c r="M88" s="33">
        <f t="shared" si="22"/>
      </c>
      <c r="N88" s="38"/>
      <c r="O88" s="35">
        <f t="shared" si="23"/>
      </c>
      <c r="P88" s="36">
        <v>3</v>
      </c>
      <c r="Q88" s="33" t="str">
        <f t="shared" si="24"/>
        <v>A10-T4</v>
      </c>
      <c r="R88" s="85"/>
      <c r="S88" s="35">
        <f t="shared" si="25"/>
      </c>
      <c r="T88" s="37"/>
      <c r="U88" s="33">
        <f t="shared" si="26"/>
      </c>
      <c r="V88" s="75" t="s">
        <v>33</v>
      </c>
      <c r="W88" s="76"/>
    </row>
    <row r="89" spans="1:23" ht="30" customHeight="1">
      <c r="A89" s="29">
        <v>86</v>
      </c>
      <c r="B89" s="16" t="s">
        <v>45</v>
      </c>
      <c r="C89" s="16">
        <v>9</v>
      </c>
      <c r="D89" s="22" t="s">
        <v>14</v>
      </c>
      <c r="E89" s="17">
        <v>3</v>
      </c>
      <c r="F89" s="43">
        <v>20</v>
      </c>
      <c r="G89" s="21" t="s">
        <v>52</v>
      </c>
      <c r="H89" s="18"/>
      <c r="I89" s="33">
        <f t="shared" si="20"/>
      </c>
      <c r="J89" s="53"/>
      <c r="K89" s="35">
        <f t="shared" si="21"/>
      </c>
      <c r="L89" s="28">
        <v>1</v>
      </c>
      <c r="M89" s="33" t="str">
        <f t="shared" si="22"/>
        <v>A10-T4</v>
      </c>
      <c r="N89" s="54"/>
      <c r="O89" s="35">
        <f t="shared" si="23"/>
      </c>
      <c r="P89" s="28"/>
      <c r="Q89" s="33">
        <f t="shared" si="24"/>
      </c>
      <c r="R89" s="55"/>
      <c r="S89" s="35">
        <f t="shared" si="25"/>
      </c>
      <c r="T89" s="19"/>
      <c r="U89" s="33">
        <f t="shared" si="26"/>
      </c>
      <c r="V89" s="41" t="s">
        <v>48</v>
      </c>
      <c r="W89" s="20"/>
    </row>
    <row r="90" spans="1:23" ht="30" customHeight="1">
      <c r="A90" s="29">
        <v>87</v>
      </c>
      <c r="B90" s="16" t="s">
        <v>45</v>
      </c>
      <c r="C90" s="16">
        <v>9</v>
      </c>
      <c r="D90" s="22" t="s">
        <v>14</v>
      </c>
      <c r="E90" s="17">
        <v>4</v>
      </c>
      <c r="F90" s="43">
        <v>20</v>
      </c>
      <c r="G90" s="21" t="s">
        <v>52</v>
      </c>
      <c r="H90" s="18"/>
      <c r="I90" s="33">
        <f t="shared" si="20"/>
      </c>
      <c r="J90" s="53"/>
      <c r="K90" s="35">
        <f t="shared" si="21"/>
      </c>
      <c r="L90" s="28">
        <v>1</v>
      </c>
      <c r="M90" s="33" t="str">
        <f t="shared" si="22"/>
        <v>A10-T4</v>
      </c>
      <c r="N90" s="54"/>
      <c r="O90" s="35">
        <f t="shared" si="23"/>
      </c>
      <c r="P90" s="28"/>
      <c r="Q90" s="33">
        <f t="shared" si="24"/>
      </c>
      <c r="R90" s="55"/>
      <c r="S90" s="35">
        <f t="shared" si="25"/>
      </c>
      <c r="T90" s="19"/>
      <c r="U90" s="33">
        <f t="shared" si="26"/>
      </c>
      <c r="V90" s="41" t="s">
        <v>38</v>
      </c>
      <c r="W90" s="20"/>
    </row>
    <row r="91" spans="1:23" ht="30" customHeight="1">
      <c r="A91" s="87">
        <v>88</v>
      </c>
      <c r="B91" s="44" t="s">
        <v>45</v>
      </c>
      <c r="C91" s="44">
        <v>9</v>
      </c>
      <c r="D91" s="45" t="s">
        <v>15</v>
      </c>
      <c r="E91" s="46">
        <v>1</v>
      </c>
      <c r="F91" s="39">
        <v>22</v>
      </c>
      <c r="G91" s="47" t="s">
        <v>52</v>
      </c>
      <c r="H91" s="42"/>
      <c r="I91" s="88">
        <f t="shared" si="20"/>
      </c>
      <c r="J91" s="58"/>
      <c r="K91" s="89">
        <f t="shared" si="21"/>
      </c>
      <c r="L91" s="40"/>
      <c r="M91" s="88">
        <f t="shared" si="22"/>
      </c>
      <c r="N91" s="59"/>
      <c r="O91" s="89">
        <f t="shared" si="23"/>
      </c>
      <c r="P91" s="40"/>
      <c r="Q91" s="88">
        <f t="shared" si="24"/>
      </c>
      <c r="R91" s="77" t="s">
        <v>75</v>
      </c>
      <c r="S91" s="89" t="str">
        <f t="shared" si="25"/>
        <v>A10-T4</v>
      </c>
      <c r="T91" s="48"/>
      <c r="U91" s="88">
        <f t="shared" si="26"/>
      </c>
      <c r="V91" s="49" t="s">
        <v>33</v>
      </c>
      <c r="W91" s="56"/>
    </row>
    <row r="92" spans="1:23" ht="30" customHeight="1">
      <c r="A92" s="29">
        <v>89</v>
      </c>
      <c r="B92" s="16" t="s">
        <v>45</v>
      </c>
      <c r="C92" s="16">
        <v>9</v>
      </c>
      <c r="D92" s="22" t="s">
        <v>15</v>
      </c>
      <c r="E92" s="17">
        <v>2</v>
      </c>
      <c r="F92" s="43">
        <v>22</v>
      </c>
      <c r="G92" s="21" t="s">
        <v>52</v>
      </c>
      <c r="H92" s="18"/>
      <c r="I92" s="33">
        <f t="shared" si="20"/>
      </c>
      <c r="J92" s="53"/>
      <c r="K92" s="35">
        <f t="shared" si="21"/>
      </c>
      <c r="L92" s="28"/>
      <c r="M92" s="33">
        <f t="shared" si="22"/>
      </c>
      <c r="N92" s="54"/>
      <c r="O92" s="35">
        <f t="shared" si="23"/>
      </c>
      <c r="P92" s="28">
        <v>3</v>
      </c>
      <c r="Q92" s="33" t="str">
        <f t="shared" si="24"/>
        <v>A10-T4</v>
      </c>
      <c r="R92" s="55"/>
      <c r="S92" s="35"/>
      <c r="T92" s="19"/>
      <c r="U92" s="33">
        <f t="shared" si="26"/>
      </c>
      <c r="V92" s="41" t="s">
        <v>34</v>
      </c>
      <c r="W92" s="20"/>
    </row>
    <row r="93" spans="1:23" ht="30" customHeight="1">
      <c r="A93" s="29">
        <v>90</v>
      </c>
      <c r="B93" s="16" t="s">
        <v>45</v>
      </c>
      <c r="C93" s="16">
        <v>9</v>
      </c>
      <c r="D93" s="22" t="s">
        <v>15</v>
      </c>
      <c r="E93" s="17">
        <v>3</v>
      </c>
      <c r="F93" s="43">
        <v>22</v>
      </c>
      <c r="G93" s="21" t="s">
        <v>52</v>
      </c>
      <c r="H93" s="18"/>
      <c r="I93" s="33">
        <f t="shared" si="20"/>
      </c>
      <c r="J93" s="53"/>
      <c r="K93" s="35">
        <f t="shared" si="21"/>
      </c>
      <c r="L93" s="28"/>
      <c r="M93" s="33">
        <f t="shared" si="22"/>
      </c>
      <c r="N93" s="54"/>
      <c r="O93" s="35">
        <f t="shared" si="23"/>
      </c>
      <c r="P93" s="28"/>
      <c r="Q93" s="33">
        <f t="shared" si="24"/>
      </c>
      <c r="R93" s="55" t="s">
        <v>75</v>
      </c>
      <c r="S93" s="35" t="str">
        <f t="shared" si="25"/>
        <v>A10-T4</v>
      </c>
      <c r="T93" s="19"/>
      <c r="U93" s="33">
        <f t="shared" si="26"/>
      </c>
      <c r="V93" s="41" t="s">
        <v>16</v>
      </c>
      <c r="W93" s="20"/>
    </row>
    <row r="94" spans="1:23" ht="30" customHeight="1">
      <c r="A94" s="29">
        <v>91</v>
      </c>
      <c r="B94" s="16" t="s">
        <v>45</v>
      </c>
      <c r="C94" s="16">
        <v>9</v>
      </c>
      <c r="D94" s="22" t="s">
        <v>15</v>
      </c>
      <c r="E94" s="17">
        <v>4</v>
      </c>
      <c r="F94" s="43">
        <v>21</v>
      </c>
      <c r="G94" s="21" t="s">
        <v>52</v>
      </c>
      <c r="H94" s="18"/>
      <c r="I94" s="33">
        <f t="shared" si="20"/>
      </c>
      <c r="J94" s="53"/>
      <c r="K94" s="35">
        <f t="shared" si="21"/>
      </c>
      <c r="L94" s="28"/>
      <c r="M94" s="33">
        <f t="shared" si="22"/>
      </c>
      <c r="N94" s="54"/>
      <c r="O94" s="35">
        <f t="shared" si="23"/>
      </c>
      <c r="P94" s="28">
        <v>1</v>
      </c>
      <c r="Q94" s="33" t="s">
        <v>32</v>
      </c>
      <c r="R94" s="55"/>
      <c r="S94" s="35">
        <f t="shared" si="25"/>
      </c>
      <c r="T94" s="19"/>
      <c r="U94" s="33">
        <f t="shared" si="26"/>
      </c>
      <c r="V94" s="41" t="s">
        <v>48</v>
      </c>
      <c r="W94" s="20"/>
    </row>
    <row r="95" spans="1:23" ht="30" customHeight="1">
      <c r="A95" s="29">
        <v>92</v>
      </c>
      <c r="B95" s="16" t="s">
        <v>45</v>
      </c>
      <c r="C95" s="16">
        <v>9</v>
      </c>
      <c r="D95" s="22" t="s">
        <v>49</v>
      </c>
      <c r="E95" s="17">
        <v>1</v>
      </c>
      <c r="F95" s="43">
        <v>21</v>
      </c>
      <c r="G95" s="21" t="s">
        <v>53</v>
      </c>
      <c r="H95" s="18"/>
      <c r="I95" s="33">
        <f t="shared" si="20"/>
      </c>
      <c r="J95" s="53"/>
      <c r="K95" s="35">
        <f t="shared" si="21"/>
      </c>
      <c r="L95" s="28"/>
      <c r="M95" s="33">
        <f t="shared" si="22"/>
      </c>
      <c r="N95" s="53"/>
      <c r="O95" s="35">
        <f t="shared" si="23"/>
      </c>
      <c r="P95" s="28"/>
      <c r="Q95" s="33">
        <f t="shared" si="24"/>
      </c>
      <c r="R95" s="84" t="s">
        <v>37</v>
      </c>
      <c r="S95" s="35" t="str">
        <f t="shared" si="25"/>
        <v>A10-T4</v>
      </c>
      <c r="T95" s="19"/>
      <c r="U95" s="33">
        <f t="shared" si="26"/>
      </c>
      <c r="V95" s="41" t="s">
        <v>41</v>
      </c>
      <c r="W95" s="20"/>
    </row>
    <row r="96" spans="1:23" ht="30" customHeight="1">
      <c r="A96" s="29">
        <v>93</v>
      </c>
      <c r="B96" s="72" t="s">
        <v>45</v>
      </c>
      <c r="C96" s="72">
        <v>9</v>
      </c>
      <c r="D96" s="73" t="s">
        <v>49</v>
      </c>
      <c r="E96" s="30">
        <v>2</v>
      </c>
      <c r="F96" s="31">
        <v>21</v>
      </c>
      <c r="G96" s="74" t="s">
        <v>53</v>
      </c>
      <c r="H96" s="32"/>
      <c r="I96" s="33">
        <f t="shared" si="20"/>
      </c>
      <c r="J96" s="34"/>
      <c r="K96" s="35">
        <f t="shared" si="21"/>
      </c>
      <c r="L96" s="36"/>
      <c r="M96" s="33">
        <f t="shared" si="22"/>
      </c>
      <c r="N96" s="38"/>
      <c r="O96" s="35">
        <f t="shared" si="23"/>
      </c>
      <c r="P96" s="36"/>
      <c r="Q96" s="33">
        <f t="shared" si="24"/>
      </c>
      <c r="R96" s="85" t="s">
        <v>75</v>
      </c>
      <c r="S96" s="35" t="str">
        <f t="shared" si="25"/>
        <v>A10-T4</v>
      </c>
      <c r="T96" s="37"/>
      <c r="U96" s="33">
        <f t="shared" si="26"/>
      </c>
      <c r="V96" s="75" t="s">
        <v>12</v>
      </c>
      <c r="W96" s="76"/>
    </row>
    <row r="97" spans="1:23" s="57" customFormat="1" ht="30" customHeight="1">
      <c r="A97" s="87">
        <v>94</v>
      </c>
      <c r="B97" s="44" t="s">
        <v>45</v>
      </c>
      <c r="C97" s="44">
        <v>9</v>
      </c>
      <c r="D97" s="45" t="s">
        <v>49</v>
      </c>
      <c r="E97" s="46">
        <v>3</v>
      </c>
      <c r="F97" s="39">
        <v>21</v>
      </c>
      <c r="G97" s="47" t="s">
        <v>53</v>
      </c>
      <c r="H97" s="42"/>
      <c r="I97" s="88">
        <f t="shared" si="20"/>
      </c>
      <c r="J97" s="58"/>
      <c r="K97" s="89">
        <f t="shared" si="21"/>
      </c>
      <c r="L97" s="40"/>
      <c r="M97" s="88">
        <f t="shared" si="22"/>
      </c>
      <c r="N97" s="59"/>
      <c r="O97" s="89">
        <f t="shared" si="23"/>
      </c>
      <c r="P97" s="40"/>
      <c r="Q97" s="88">
        <f t="shared" si="24"/>
      </c>
      <c r="R97" s="77"/>
      <c r="S97" s="89">
        <f t="shared" si="25"/>
      </c>
      <c r="T97" s="48" t="s">
        <v>35</v>
      </c>
      <c r="U97" s="88" t="str">
        <f t="shared" si="26"/>
        <v>A10-T4</v>
      </c>
      <c r="V97" s="49" t="s">
        <v>12</v>
      </c>
      <c r="W97" s="56"/>
    </row>
    <row r="98" spans="1:23" ht="30" customHeight="1">
      <c r="A98" s="29">
        <v>95</v>
      </c>
      <c r="B98" s="16" t="s">
        <v>45</v>
      </c>
      <c r="C98" s="16">
        <v>9</v>
      </c>
      <c r="D98" s="22" t="s">
        <v>50</v>
      </c>
      <c r="E98" s="17">
        <v>1</v>
      </c>
      <c r="F98" s="43">
        <v>23</v>
      </c>
      <c r="G98" s="21" t="s">
        <v>53</v>
      </c>
      <c r="H98" s="18"/>
      <c r="I98" s="33">
        <f t="shared" si="20"/>
      </c>
      <c r="J98" s="53">
        <v>2</v>
      </c>
      <c r="K98" s="35" t="s">
        <v>32</v>
      </c>
      <c r="L98" s="28"/>
      <c r="M98" s="33">
        <f t="shared" si="22"/>
      </c>
      <c r="N98" s="54"/>
      <c r="O98" s="35">
        <f t="shared" si="23"/>
      </c>
      <c r="P98" s="28"/>
      <c r="Q98" s="33">
        <f t="shared" si="24"/>
      </c>
      <c r="R98" s="55"/>
      <c r="S98" s="35">
        <f t="shared" si="25"/>
      </c>
      <c r="T98" s="19"/>
      <c r="U98" s="33">
        <f t="shared" si="26"/>
      </c>
      <c r="V98" s="41" t="s">
        <v>48</v>
      </c>
      <c r="W98" s="20"/>
    </row>
    <row r="99" spans="1:26" s="57" customFormat="1" ht="30" customHeight="1">
      <c r="A99" s="29">
        <v>96</v>
      </c>
      <c r="B99" s="16" t="s">
        <v>45</v>
      </c>
      <c r="C99" s="16">
        <v>9</v>
      </c>
      <c r="D99" s="22" t="s">
        <v>50</v>
      </c>
      <c r="E99" s="17">
        <v>2</v>
      </c>
      <c r="F99" s="43">
        <v>23</v>
      </c>
      <c r="G99" s="21" t="s">
        <v>53</v>
      </c>
      <c r="H99" s="18"/>
      <c r="I99" s="33">
        <f t="shared" si="20"/>
      </c>
      <c r="J99" s="53"/>
      <c r="K99" s="35">
        <f t="shared" si="21"/>
      </c>
      <c r="L99" s="28"/>
      <c r="M99" s="33">
        <f t="shared" si="22"/>
      </c>
      <c r="N99" s="54"/>
      <c r="O99" s="35">
        <f t="shared" si="23"/>
      </c>
      <c r="P99" s="28"/>
      <c r="Q99" s="33">
        <f t="shared" si="24"/>
      </c>
      <c r="R99" s="55" t="s">
        <v>37</v>
      </c>
      <c r="S99" s="35" t="str">
        <f t="shared" si="25"/>
        <v>A10-T4</v>
      </c>
      <c r="T99" s="19"/>
      <c r="U99" s="33">
        <f t="shared" si="26"/>
      </c>
      <c r="V99" s="41" t="s">
        <v>42</v>
      </c>
      <c r="W99" s="20"/>
      <c r="Z99" s="57" t="s">
        <v>74</v>
      </c>
    </row>
    <row r="100" spans="1:26" s="57" customFormat="1" ht="30" customHeight="1">
      <c r="A100" s="29">
        <v>97</v>
      </c>
      <c r="B100" s="16" t="s">
        <v>45</v>
      </c>
      <c r="C100" s="16">
        <v>9</v>
      </c>
      <c r="D100" s="22" t="s">
        <v>50</v>
      </c>
      <c r="E100" s="17">
        <v>3</v>
      </c>
      <c r="F100" s="43">
        <v>22</v>
      </c>
      <c r="G100" s="21" t="s">
        <v>53</v>
      </c>
      <c r="H100" s="18"/>
      <c r="I100" s="33">
        <f t="shared" si="20"/>
      </c>
      <c r="J100" s="53"/>
      <c r="K100" s="35">
        <f t="shared" si="21"/>
      </c>
      <c r="L100" s="28"/>
      <c r="M100" s="33">
        <f t="shared" si="22"/>
      </c>
      <c r="N100" s="54"/>
      <c r="O100" s="35">
        <f t="shared" si="23"/>
      </c>
      <c r="P100" s="28"/>
      <c r="Q100" s="33">
        <f t="shared" si="24"/>
      </c>
      <c r="R100" s="55" t="s">
        <v>37</v>
      </c>
      <c r="S100" s="35" t="str">
        <f t="shared" si="25"/>
        <v>A10-T4</v>
      </c>
      <c r="T100" s="19"/>
      <c r="U100" s="33"/>
      <c r="V100" s="41" t="s">
        <v>40</v>
      </c>
      <c r="W100" s="20"/>
      <c r="Z100" s="57" t="s">
        <v>74</v>
      </c>
    </row>
    <row r="101" spans="1:23" ht="30" customHeight="1">
      <c r="A101" s="29">
        <v>98</v>
      </c>
      <c r="B101" s="16" t="s">
        <v>45</v>
      </c>
      <c r="C101" s="16">
        <v>9</v>
      </c>
      <c r="D101" s="22" t="s">
        <v>50</v>
      </c>
      <c r="E101" s="17">
        <v>4</v>
      </c>
      <c r="F101" s="43">
        <v>22</v>
      </c>
      <c r="G101" s="21" t="s">
        <v>53</v>
      </c>
      <c r="H101" s="18"/>
      <c r="I101" s="33">
        <f t="shared" si="20"/>
      </c>
      <c r="J101" s="53"/>
      <c r="K101" s="35">
        <f t="shared" si="21"/>
      </c>
      <c r="L101" s="28">
        <v>3</v>
      </c>
      <c r="M101" s="33" t="str">
        <f t="shared" si="22"/>
        <v>A10-T4</v>
      </c>
      <c r="N101" s="54"/>
      <c r="O101" s="35">
        <f t="shared" si="23"/>
      </c>
      <c r="P101" s="28"/>
      <c r="Q101" s="33">
        <f t="shared" si="24"/>
      </c>
      <c r="R101" s="55"/>
      <c r="S101" s="35"/>
      <c r="T101" s="19"/>
      <c r="U101" s="33">
        <f t="shared" si="26"/>
      </c>
      <c r="V101" s="41" t="s">
        <v>34</v>
      </c>
      <c r="W101" s="20"/>
    </row>
    <row r="102" spans="1:23" ht="30" customHeight="1">
      <c r="A102" s="29">
        <v>99</v>
      </c>
      <c r="B102" s="16" t="s">
        <v>45</v>
      </c>
      <c r="C102" s="16">
        <v>9</v>
      </c>
      <c r="D102" s="22" t="s">
        <v>54</v>
      </c>
      <c r="E102" s="17" t="s">
        <v>46</v>
      </c>
      <c r="F102" s="43">
        <v>31</v>
      </c>
      <c r="G102" s="21" t="s">
        <v>55</v>
      </c>
      <c r="H102" s="18"/>
      <c r="I102" s="33">
        <f t="shared" si="20"/>
      </c>
      <c r="J102" s="53"/>
      <c r="K102" s="35">
        <f t="shared" si="21"/>
      </c>
      <c r="L102" s="28">
        <v>2</v>
      </c>
      <c r="M102" s="33" t="str">
        <f>IF(L102=0,"",IF(G102="TH vận hành xe","X.Sơn","A10-T4"))</f>
        <v>A10-T4</v>
      </c>
      <c r="N102" s="54"/>
      <c r="O102" s="35">
        <f t="shared" si="23"/>
      </c>
      <c r="P102" s="28"/>
      <c r="Q102" s="33">
        <f t="shared" si="24"/>
      </c>
      <c r="R102" s="55"/>
      <c r="S102" s="35">
        <f t="shared" si="25"/>
      </c>
      <c r="T102" s="19"/>
      <c r="U102" s="33">
        <f t="shared" si="26"/>
      </c>
      <c r="V102" s="41" t="s">
        <v>38</v>
      </c>
      <c r="W102" s="20"/>
    </row>
    <row r="103" spans="1:23" s="51" customFormat="1" ht="30" customHeight="1">
      <c r="A103" s="29">
        <v>100</v>
      </c>
      <c r="B103" s="60" t="s">
        <v>45</v>
      </c>
      <c r="C103" s="60">
        <v>9</v>
      </c>
      <c r="D103" s="61" t="s">
        <v>13</v>
      </c>
      <c r="E103" s="62">
        <v>1</v>
      </c>
      <c r="F103" s="63">
        <v>21</v>
      </c>
      <c r="G103" s="64" t="s">
        <v>55</v>
      </c>
      <c r="H103" s="65"/>
      <c r="I103" s="33">
        <f t="shared" si="20"/>
      </c>
      <c r="J103" s="78"/>
      <c r="K103" s="35">
        <f t="shared" si="21"/>
      </c>
      <c r="L103" s="67"/>
      <c r="M103" s="68">
        <f aca="true" t="shared" si="27" ref="M103:M121">IF(L103=0,"",IF(G103="TH vận hành xe","X.Sơn","A10-T4"))</f>
      </c>
      <c r="N103" s="80">
        <v>3</v>
      </c>
      <c r="O103" s="35" t="str">
        <f t="shared" si="23"/>
        <v>A10-T4</v>
      </c>
      <c r="P103" s="67"/>
      <c r="Q103" s="33">
        <f t="shared" si="24"/>
      </c>
      <c r="R103" s="86"/>
      <c r="S103" s="35">
        <f t="shared" si="25"/>
      </c>
      <c r="T103" s="69"/>
      <c r="U103" s="33">
        <f t="shared" si="26"/>
      </c>
      <c r="V103" s="70" t="s">
        <v>44</v>
      </c>
      <c r="W103" s="71"/>
    </row>
    <row r="104" spans="1:23" s="51" customFormat="1" ht="30" customHeight="1">
      <c r="A104" s="29">
        <v>101</v>
      </c>
      <c r="B104" s="60" t="s">
        <v>45</v>
      </c>
      <c r="C104" s="60">
        <v>9</v>
      </c>
      <c r="D104" s="61" t="s">
        <v>13</v>
      </c>
      <c r="E104" s="62">
        <v>2</v>
      </c>
      <c r="F104" s="63">
        <v>21</v>
      </c>
      <c r="G104" s="64" t="s">
        <v>55</v>
      </c>
      <c r="H104" s="65"/>
      <c r="I104" s="33">
        <f t="shared" si="20"/>
      </c>
      <c r="J104" s="78">
        <v>3</v>
      </c>
      <c r="K104" s="35" t="str">
        <f t="shared" si="21"/>
        <v>A10-T4</v>
      </c>
      <c r="L104" s="67"/>
      <c r="M104" s="68">
        <f t="shared" si="27"/>
      </c>
      <c r="N104" s="80"/>
      <c r="O104" s="35">
        <f t="shared" si="23"/>
      </c>
      <c r="P104" s="67"/>
      <c r="Q104" s="33">
        <f t="shared" si="24"/>
      </c>
      <c r="R104" s="86"/>
      <c r="S104" s="35">
        <f t="shared" si="25"/>
      </c>
      <c r="T104" s="69"/>
      <c r="U104" s="33">
        <f t="shared" si="26"/>
      </c>
      <c r="V104" s="70" t="s">
        <v>44</v>
      </c>
      <c r="W104" s="71"/>
    </row>
    <row r="105" spans="1:23" s="51" customFormat="1" ht="30" customHeight="1">
      <c r="A105" s="29">
        <v>102</v>
      </c>
      <c r="B105" s="60" t="s">
        <v>45</v>
      </c>
      <c r="C105" s="60">
        <v>9</v>
      </c>
      <c r="D105" s="61" t="s">
        <v>13</v>
      </c>
      <c r="E105" s="62">
        <v>3</v>
      </c>
      <c r="F105" s="63">
        <v>21</v>
      </c>
      <c r="G105" s="64" t="s">
        <v>55</v>
      </c>
      <c r="H105" s="65"/>
      <c r="I105" s="33">
        <f t="shared" si="20"/>
      </c>
      <c r="J105" s="78"/>
      <c r="K105" s="35">
        <f t="shared" si="21"/>
      </c>
      <c r="L105" s="67"/>
      <c r="M105" s="68">
        <f t="shared" si="27"/>
      </c>
      <c r="N105" s="80"/>
      <c r="O105" s="35">
        <f t="shared" si="23"/>
      </c>
      <c r="P105" s="67">
        <v>3</v>
      </c>
      <c r="Q105" s="33" t="str">
        <f t="shared" si="24"/>
        <v>A10-T4</v>
      </c>
      <c r="R105" s="86"/>
      <c r="S105" s="35">
        <f t="shared" si="25"/>
      </c>
      <c r="T105" s="69"/>
      <c r="U105" s="33">
        <f t="shared" si="26"/>
      </c>
      <c r="V105" s="70" t="s">
        <v>64</v>
      </c>
      <c r="W105" s="71"/>
    </row>
    <row r="106" spans="1:23" s="51" customFormat="1" ht="30" customHeight="1">
      <c r="A106" s="29">
        <v>103</v>
      </c>
      <c r="B106" s="60" t="s">
        <v>45</v>
      </c>
      <c r="C106" s="60">
        <v>9</v>
      </c>
      <c r="D106" s="61" t="s">
        <v>13</v>
      </c>
      <c r="E106" s="62">
        <v>4</v>
      </c>
      <c r="F106" s="63">
        <v>21</v>
      </c>
      <c r="G106" s="64" t="s">
        <v>55</v>
      </c>
      <c r="H106" s="65"/>
      <c r="I106" s="33">
        <f t="shared" si="20"/>
      </c>
      <c r="J106" s="78"/>
      <c r="K106" s="35">
        <f t="shared" si="21"/>
      </c>
      <c r="L106" s="67"/>
      <c r="M106" s="68">
        <f t="shared" si="27"/>
      </c>
      <c r="N106" s="80"/>
      <c r="O106" s="35">
        <f t="shared" si="23"/>
      </c>
      <c r="P106" s="67"/>
      <c r="Q106" s="33">
        <f t="shared" si="24"/>
      </c>
      <c r="R106" s="86"/>
      <c r="S106" s="35">
        <f t="shared" si="25"/>
      </c>
      <c r="T106" s="69" t="s">
        <v>37</v>
      </c>
      <c r="U106" s="33" t="str">
        <f t="shared" si="26"/>
        <v>A10-T4</v>
      </c>
      <c r="V106" s="70" t="s">
        <v>66</v>
      </c>
      <c r="W106" s="71"/>
    </row>
    <row r="107" spans="1:23" ht="30" customHeight="1">
      <c r="A107" s="29">
        <v>104</v>
      </c>
      <c r="B107" s="60" t="s">
        <v>45</v>
      </c>
      <c r="C107" s="60">
        <v>9</v>
      </c>
      <c r="D107" s="61" t="s">
        <v>14</v>
      </c>
      <c r="E107" s="62">
        <v>1</v>
      </c>
      <c r="F107" s="63">
        <v>21</v>
      </c>
      <c r="G107" s="64" t="s">
        <v>55</v>
      </c>
      <c r="H107" s="65"/>
      <c r="I107" s="33">
        <f t="shared" si="20"/>
      </c>
      <c r="J107" s="78"/>
      <c r="K107" s="35">
        <f t="shared" si="21"/>
      </c>
      <c r="L107" s="67"/>
      <c r="M107" s="68">
        <f t="shared" si="27"/>
      </c>
      <c r="N107" s="80">
        <v>1</v>
      </c>
      <c r="O107" s="35" t="str">
        <f t="shared" si="23"/>
        <v>A10-T4</v>
      </c>
      <c r="P107" s="67"/>
      <c r="Q107" s="33">
        <f t="shared" si="24"/>
      </c>
      <c r="R107" s="86"/>
      <c r="S107" s="35">
        <f t="shared" si="25"/>
      </c>
      <c r="T107" s="69"/>
      <c r="U107" s="33">
        <f t="shared" si="26"/>
      </c>
      <c r="V107" s="70" t="s">
        <v>33</v>
      </c>
      <c r="W107" s="71"/>
    </row>
    <row r="108" spans="1:23" s="51" customFormat="1" ht="30" customHeight="1">
      <c r="A108" s="29">
        <v>105</v>
      </c>
      <c r="B108" s="60" t="s">
        <v>45</v>
      </c>
      <c r="C108" s="60">
        <v>9</v>
      </c>
      <c r="D108" s="61" t="s">
        <v>14</v>
      </c>
      <c r="E108" s="62">
        <v>2</v>
      </c>
      <c r="F108" s="63">
        <v>21</v>
      </c>
      <c r="G108" s="64" t="s">
        <v>55</v>
      </c>
      <c r="H108" s="65">
        <v>3</v>
      </c>
      <c r="I108" s="33" t="str">
        <f t="shared" si="20"/>
        <v>A10-T4</v>
      </c>
      <c r="J108" s="78"/>
      <c r="K108" s="35">
        <f t="shared" si="21"/>
      </c>
      <c r="L108" s="67"/>
      <c r="M108" s="68">
        <f t="shared" si="27"/>
      </c>
      <c r="N108" s="80"/>
      <c r="O108" s="35">
        <f t="shared" si="23"/>
      </c>
      <c r="P108" s="67"/>
      <c r="Q108" s="33">
        <f t="shared" si="24"/>
      </c>
      <c r="R108" s="86"/>
      <c r="S108" s="35">
        <f t="shared" si="25"/>
      </c>
      <c r="T108" s="69"/>
      <c r="U108" s="33">
        <f t="shared" si="26"/>
      </c>
      <c r="V108" s="70" t="s">
        <v>66</v>
      </c>
      <c r="W108" s="71"/>
    </row>
    <row r="109" spans="1:23" s="51" customFormat="1" ht="30" customHeight="1">
      <c r="A109" s="29">
        <v>106</v>
      </c>
      <c r="B109" s="60" t="s">
        <v>45</v>
      </c>
      <c r="C109" s="60">
        <v>9</v>
      </c>
      <c r="D109" s="61" t="s">
        <v>15</v>
      </c>
      <c r="E109" s="62">
        <v>1</v>
      </c>
      <c r="F109" s="63">
        <v>21</v>
      </c>
      <c r="G109" s="64" t="s">
        <v>55</v>
      </c>
      <c r="H109" s="65"/>
      <c r="I109" s="33">
        <f t="shared" si="20"/>
      </c>
      <c r="J109" s="78">
        <v>3</v>
      </c>
      <c r="K109" s="35" t="str">
        <f t="shared" si="21"/>
        <v>A10-T4</v>
      </c>
      <c r="L109" s="66"/>
      <c r="M109" s="68">
        <f t="shared" si="27"/>
      </c>
      <c r="N109" s="80"/>
      <c r="O109" s="35">
        <f t="shared" si="23"/>
      </c>
      <c r="P109" s="67"/>
      <c r="Q109" s="33">
        <f t="shared" si="24"/>
      </c>
      <c r="R109" s="86"/>
      <c r="S109" s="35">
        <f t="shared" si="25"/>
      </c>
      <c r="T109" s="69"/>
      <c r="U109" s="33">
        <f t="shared" si="26"/>
      </c>
      <c r="V109" s="70" t="s">
        <v>34</v>
      </c>
      <c r="W109" s="71"/>
    </row>
    <row r="110" spans="1:23" s="51" customFormat="1" ht="30" customHeight="1">
      <c r="A110" s="29">
        <v>107</v>
      </c>
      <c r="B110" s="60" t="s">
        <v>45</v>
      </c>
      <c r="C110" s="60">
        <v>9</v>
      </c>
      <c r="D110" s="61" t="s">
        <v>15</v>
      </c>
      <c r="E110" s="62">
        <v>2</v>
      </c>
      <c r="F110" s="63">
        <v>21</v>
      </c>
      <c r="G110" s="64" t="s">
        <v>55</v>
      </c>
      <c r="H110" s="65"/>
      <c r="I110" s="33">
        <f t="shared" si="20"/>
      </c>
      <c r="J110" s="78"/>
      <c r="K110" s="35">
        <f t="shared" si="21"/>
      </c>
      <c r="L110" s="66"/>
      <c r="M110" s="68">
        <f t="shared" si="27"/>
      </c>
      <c r="N110" s="78">
        <v>3</v>
      </c>
      <c r="O110" s="35" t="str">
        <f t="shared" si="23"/>
        <v>A10-T4</v>
      </c>
      <c r="P110" s="67"/>
      <c r="Q110" s="33">
        <f t="shared" si="24"/>
      </c>
      <c r="R110" s="86"/>
      <c r="S110" s="35">
        <f t="shared" si="25"/>
      </c>
      <c r="T110" s="69"/>
      <c r="U110" s="33">
        <f t="shared" si="26"/>
      </c>
      <c r="V110" s="70" t="s">
        <v>34</v>
      </c>
      <c r="W110" s="71"/>
    </row>
    <row r="111" spans="1:23" s="51" customFormat="1" ht="30" customHeight="1">
      <c r="A111" s="29">
        <v>108</v>
      </c>
      <c r="B111" s="60" t="s">
        <v>45</v>
      </c>
      <c r="C111" s="60">
        <v>9</v>
      </c>
      <c r="D111" s="61" t="s">
        <v>15</v>
      </c>
      <c r="E111" s="62">
        <v>3</v>
      </c>
      <c r="F111" s="63">
        <v>21</v>
      </c>
      <c r="G111" s="64" t="s">
        <v>55</v>
      </c>
      <c r="H111" s="65"/>
      <c r="I111" s="33">
        <f t="shared" si="20"/>
      </c>
      <c r="J111" s="78"/>
      <c r="K111" s="35">
        <f t="shared" si="21"/>
      </c>
      <c r="L111" s="66"/>
      <c r="M111" s="68">
        <f t="shared" si="27"/>
      </c>
      <c r="N111" s="80"/>
      <c r="O111" s="35">
        <f t="shared" si="23"/>
      </c>
      <c r="P111" s="67">
        <v>2</v>
      </c>
      <c r="Q111" s="33" t="str">
        <f t="shared" si="24"/>
        <v>A10-T4</v>
      </c>
      <c r="R111" s="86"/>
      <c r="S111" s="35">
        <f t="shared" si="25"/>
      </c>
      <c r="T111" s="69"/>
      <c r="U111" s="33">
        <f t="shared" si="26"/>
      </c>
      <c r="V111" s="70" t="s">
        <v>34</v>
      </c>
      <c r="W111" s="71"/>
    </row>
    <row r="112" spans="1:23" s="51" customFormat="1" ht="30" customHeight="1">
      <c r="A112" s="29">
        <v>109</v>
      </c>
      <c r="B112" s="60" t="s">
        <v>45</v>
      </c>
      <c r="C112" s="60">
        <v>9</v>
      </c>
      <c r="D112" s="61" t="s">
        <v>15</v>
      </c>
      <c r="E112" s="62">
        <v>4</v>
      </c>
      <c r="F112" s="63">
        <v>21</v>
      </c>
      <c r="G112" s="64" t="s">
        <v>55</v>
      </c>
      <c r="H112" s="65"/>
      <c r="I112" s="33">
        <f t="shared" si="20"/>
      </c>
      <c r="J112" s="78"/>
      <c r="K112" s="35">
        <f t="shared" si="21"/>
      </c>
      <c r="L112" s="66"/>
      <c r="M112" s="68">
        <f t="shared" si="27"/>
      </c>
      <c r="N112" s="80"/>
      <c r="O112" s="35">
        <f t="shared" si="23"/>
      </c>
      <c r="P112" s="65">
        <v>2</v>
      </c>
      <c r="Q112" s="33" t="str">
        <f t="shared" si="24"/>
        <v>A10-T4</v>
      </c>
      <c r="R112" s="86"/>
      <c r="S112" s="35">
        <f t="shared" si="25"/>
      </c>
      <c r="T112" s="69"/>
      <c r="U112" s="33">
        <f t="shared" si="26"/>
      </c>
      <c r="V112" s="70" t="s">
        <v>40</v>
      </c>
      <c r="W112" s="71"/>
    </row>
    <row r="113" spans="1:23" s="51" customFormat="1" ht="30" customHeight="1">
      <c r="A113" s="29">
        <v>110</v>
      </c>
      <c r="B113" s="60" t="s">
        <v>45</v>
      </c>
      <c r="C113" s="60">
        <v>9</v>
      </c>
      <c r="D113" s="61" t="s">
        <v>49</v>
      </c>
      <c r="E113" s="62">
        <v>1</v>
      </c>
      <c r="F113" s="63">
        <v>20</v>
      </c>
      <c r="G113" s="64" t="s">
        <v>56</v>
      </c>
      <c r="H113" s="65">
        <v>1</v>
      </c>
      <c r="I113" s="33" t="s">
        <v>61</v>
      </c>
      <c r="J113" s="78"/>
      <c r="K113" s="35">
        <f t="shared" si="21"/>
      </c>
      <c r="L113" s="67"/>
      <c r="M113" s="68">
        <f t="shared" si="27"/>
      </c>
      <c r="N113" s="80"/>
      <c r="O113" s="35">
        <f t="shared" si="23"/>
      </c>
      <c r="P113" s="67"/>
      <c r="Q113" s="33">
        <f t="shared" si="24"/>
      </c>
      <c r="R113" s="86"/>
      <c r="S113" s="35">
        <f t="shared" si="25"/>
      </c>
      <c r="T113" s="69"/>
      <c r="U113" s="33">
        <f t="shared" si="26"/>
      </c>
      <c r="V113" s="70" t="s">
        <v>48</v>
      </c>
      <c r="W113" s="71"/>
    </row>
    <row r="114" spans="1:27" s="57" customFormat="1" ht="30" customHeight="1">
      <c r="A114" s="29">
        <v>111</v>
      </c>
      <c r="B114" s="60" t="s">
        <v>45</v>
      </c>
      <c r="C114" s="60">
        <v>9</v>
      </c>
      <c r="D114" s="61" t="s">
        <v>49</v>
      </c>
      <c r="E114" s="62">
        <v>2</v>
      </c>
      <c r="F114" s="63">
        <v>20</v>
      </c>
      <c r="G114" s="64" t="s">
        <v>56</v>
      </c>
      <c r="H114" s="65"/>
      <c r="I114" s="33">
        <f t="shared" si="20"/>
      </c>
      <c r="J114" s="78">
        <v>1</v>
      </c>
      <c r="K114" s="35" t="s">
        <v>32</v>
      </c>
      <c r="L114" s="67"/>
      <c r="M114" s="68">
        <f t="shared" si="27"/>
      </c>
      <c r="N114" s="80"/>
      <c r="O114" s="35">
        <f t="shared" si="23"/>
      </c>
      <c r="P114" s="67"/>
      <c r="Q114" s="33">
        <f t="shared" si="24"/>
      </c>
      <c r="R114" s="86"/>
      <c r="S114" s="35">
        <f t="shared" si="25"/>
      </c>
      <c r="T114" s="69"/>
      <c r="U114" s="33">
        <f t="shared" si="26"/>
      </c>
      <c r="V114" s="70" t="s">
        <v>48</v>
      </c>
      <c r="W114" s="71"/>
      <c r="AA114" s="57" t="s">
        <v>73</v>
      </c>
    </row>
    <row r="115" spans="1:26" s="57" customFormat="1" ht="30" customHeight="1">
      <c r="A115" s="29">
        <v>112</v>
      </c>
      <c r="B115" s="60" t="s">
        <v>45</v>
      </c>
      <c r="C115" s="60">
        <v>9</v>
      </c>
      <c r="D115" s="61" t="s">
        <v>49</v>
      </c>
      <c r="E115" s="62">
        <v>3</v>
      </c>
      <c r="F115" s="63">
        <v>20</v>
      </c>
      <c r="G115" s="64" t="s">
        <v>56</v>
      </c>
      <c r="H115" s="65"/>
      <c r="I115" s="33">
        <f t="shared" si="20"/>
      </c>
      <c r="J115" s="78"/>
      <c r="K115" s="35">
        <f t="shared" si="21"/>
      </c>
      <c r="L115" s="67"/>
      <c r="M115" s="68">
        <f t="shared" si="27"/>
      </c>
      <c r="N115" s="80">
        <v>1</v>
      </c>
      <c r="O115" s="35" t="str">
        <f t="shared" si="23"/>
        <v>A10-T4</v>
      </c>
      <c r="P115" s="67"/>
      <c r="Q115" s="33">
        <f t="shared" si="24"/>
      </c>
      <c r="R115" s="86"/>
      <c r="S115" s="35">
        <f t="shared" si="25"/>
      </c>
      <c r="T115" s="69"/>
      <c r="U115" s="33">
        <f t="shared" si="26"/>
      </c>
      <c r="V115" s="70" t="s">
        <v>48</v>
      </c>
      <c r="W115" s="71"/>
      <c r="Z115" s="57" t="s">
        <v>74</v>
      </c>
    </row>
    <row r="116" spans="1:23" s="51" customFormat="1" ht="30" customHeight="1">
      <c r="A116" s="29">
        <v>113</v>
      </c>
      <c r="B116" s="60" t="s">
        <v>45</v>
      </c>
      <c r="C116" s="60">
        <v>9</v>
      </c>
      <c r="D116" s="61" t="s">
        <v>49</v>
      </c>
      <c r="E116" s="62">
        <v>4</v>
      </c>
      <c r="F116" s="63">
        <v>20</v>
      </c>
      <c r="G116" s="64" t="s">
        <v>56</v>
      </c>
      <c r="H116" s="65"/>
      <c r="I116" s="33">
        <f t="shared" si="20"/>
      </c>
      <c r="J116" s="78"/>
      <c r="K116" s="35">
        <f t="shared" si="21"/>
      </c>
      <c r="L116" s="67"/>
      <c r="M116" s="68">
        <f t="shared" si="27"/>
      </c>
      <c r="N116" s="80">
        <v>1</v>
      </c>
      <c r="O116" s="35" t="str">
        <f t="shared" si="23"/>
        <v>A10-T4</v>
      </c>
      <c r="P116" s="67"/>
      <c r="Q116" s="33">
        <f t="shared" si="24"/>
      </c>
      <c r="R116" s="86"/>
      <c r="S116" s="35">
        <f t="shared" si="25"/>
      </c>
      <c r="T116" s="69"/>
      <c r="U116" s="33">
        <f t="shared" si="26"/>
      </c>
      <c r="V116" s="70" t="s">
        <v>40</v>
      </c>
      <c r="W116" s="71"/>
    </row>
    <row r="117" spans="1:23" s="51" customFormat="1" ht="30" customHeight="1">
      <c r="A117" s="29">
        <v>114</v>
      </c>
      <c r="B117" s="60" t="s">
        <v>45</v>
      </c>
      <c r="C117" s="60">
        <v>9</v>
      </c>
      <c r="D117" s="61" t="s">
        <v>50</v>
      </c>
      <c r="E117" s="62">
        <v>1</v>
      </c>
      <c r="F117" s="63">
        <v>20</v>
      </c>
      <c r="G117" s="64" t="s">
        <v>56</v>
      </c>
      <c r="H117" s="65">
        <v>2</v>
      </c>
      <c r="I117" s="33" t="str">
        <f t="shared" si="20"/>
        <v>A10-T4</v>
      </c>
      <c r="J117" s="78"/>
      <c r="K117" s="35">
        <f t="shared" si="21"/>
      </c>
      <c r="L117" s="67"/>
      <c r="M117" s="68">
        <f t="shared" si="27"/>
      </c>
      <c r="N117" s="80"/>
      <c r="O117" s="35">
        <f t="shared" si="23"/>
      </c>
      <c r="P117" s="67"/>
      <c r="Q117" s="33">
        <f t="shared" si="24"/>
      </c>
      <c r="R117" s="86"/>
      <c r="S117" s="35">
        <f t="shared" si="25"/>
      </c>
      <c r="T117" s="69"/>
      <c r="U117" s="33">
        <f t="shared" si="26"/>
      </c>
      <c r="V117" s="70" t="s">
        <v>41</v>
      </c>
      <c r="W117" s="71"/>
    </row>
    <row r="118" spans="1:23" s="51" customFormat="1" ht="30" customHeight="1">
      <c r="A118" s="29">
        <v>115</v>
      </c>
      <c r="B118" s="60" t="s">
        <v>45</v>
      </c>
      <c r="C118" s="60">
        <v>9</v>
      </c>
      <c r="D118" s="61" t="s">
        <v>50</v>
      </c>
      <c r="E118" s="62">
        <v>2</v>
      </c>
      <c r="F118" s="63">
        <v>20</v>
      </c>
      <c r="G118" s="64" t="s">
        <v>56</v>
      </c>
      <c r="H118" s="65"/>
      <c r="I118" s="33">
        <f t="shared" si="20"/>
      </c>
      <c r="J118" s="78">
        <v>2</v>
      </c>
      <c r="K118" s="35" t="str">
        <f t="shared" si="21"/>
        <v>A10-T4</v>
      </c>
      <c r="L118" s="67"/>
      <c r="M118" s="68">
        <f t="shared" si="27"/>
      </c>
      <c r="N118" s="80"/>
      <c r="O118" s="35">
        <f t="shared" si="23"/>
      </c>
      <c r="P118" s="67"/>
      <c r="Q118" s="33">
        <f t="shared" si="24"/>
      </c>
      <c r="R118" s="86"/>
      <c r="S118" s="35">
        <f t="shared" si="25"/>
      </c>
      <c r="T118" s="69"/>
      <c r="U118" s="33">
        <f t="shared" si="26"/>
      </c>
      <c r="V118" s="70" t="s">
        <v>41</v>
      </c>
      <c r="W118" s="71"/>
    </row>
    <row r="119" spans="1:23" s="51" customFormat="1" ht="30" customHeight="1">
      <c r="A119" s="29">
        <v>116</v>
      </c>
      <c r="B119" s="60" t="s">
        <v>45</v>
      </c>
      <c r="C119" s="60">
        <v>9</v>
      </c>
      <c r="D119" s="61" t="s">
        <v>50</v>
      </c>
      <c r="E119" s="62">
        <v>3</v>
      </c>
      <c r="F119" s="63">
        <v>20</v>
      </c>
      <c r="G119" s="64" t="s">
        <v>56</v>
      </c>
      <c r="H119" s="65"/>
      <c r="I119" s="33">
        <f t="shared" si="20"/>
      </c>
      <c r="J119" s="78"/>
      <c r="K119" s="35">
        <f t="shared" si="21"/>
      </c>
      <c r="L119" s="67"/>
      <c r="M119" s="68">
        <f t="shared" si="27"/>
      </c>
      <c r="N119" s="80"/>
      <c r="O119" s="35">
        <f t="shared" si="23"/>
      </c>
      <c r="P119" s="67">
        <v>2</v>
      </c>
      <c r="Q119" s="33" t="str">
        <f t="shared" si="24"/>
        <v>A10-T4</v>
      </c>
      <c r="R119" s="86"/>
      <c r="S119" s="35">
        <f t="shared" si="25"/>
      </c>
      <c r="T119" s="69"/>
      <c r="U119" s="33">
        <f t="shared" si="26"/>
      </c>
      <c r="V119" s="70" t="s">
        <v>41</v>
      </c>
      <c r="W119" s="71"/>
    </row>
    <row r="120" spans="1:23" s="51" customFormat="1" ht="30" customHeight="1">
      <c r="A120" s="29">
        <v>117</v>
      </c>
      <c r="B120" s="60" t="s">
        <v>45</v>
      </c>
      <c r="C120" s="60">
        <v>9</v>
      </c>
      <c r="D120" s="61" t="s">
        <v>50</v>
      </c>
      <c r="E120" s="62">
        <v>4</v>
      </c>
      <c r="F120" s="63">
        <v>20</v>
      </c>
      <c r="G120" s="64" t="s">
        <v>56</v>
      </c>
      <c r="H120" s="65"/>
      <c r="I120" s="33">
        <f t="shared" si="20"/>
      </c>
      <c r="J120" s="78"/>
      <c r="K120" s="35">
        <f t="shared" si="21"/>
      </c>
      <c r="L120" s="67"/>
      <c r="M120" s="68">
        <f t="shared" si="27"/>
      </c>
      <c r="N120" s="80"/>
      <c r="O120" s="35">
        <f t="shared" si="23"/>
      </c>
      <c r="P120" s="67">
        <v>3</v>
      </c>
      <c r="Q120" s="33" t="str">
        <f t="shared" si="24"/>
        <v>A10-T4</v>
      </c>
      <c r="R120" s="86"/>
      <c r="S120" s="35">
        <f t="shared" si="25"/>
      </c>
      <c r="T120" s="69"/>
      <c r="U120" s="33">
        <f t="shared" si="26"/>
      </c>
      <c r="V120" s="70" t="s">
        <v>66</v>
      </c>
      <c r="W120" s="71"/>
    </row>
    <row r="121" spans="1:26" s="57" customFormat="1" ht="30" customHeight="1">
      <c r="A121" s="29">
        <v>118</v>
      </c>
      <c r="B121" s="60" t="s">
        <v>45</v>
      </c>
      <c r="C121" s="60">
        <v>9</v>
      </c>
      <c r="D121" s="61" t="s">
        <v>51</v>
      </c>
      <c r="E121" s="62" t="s">
        <v>46</v>
      </c>
      <c r="F121" s="63">
        <v>37</v>
      </c>
      <c r="G121" s="64" t="s">
        <v>57</v>
      </c>
      <c r="H121" s="65"/>
      <c r="I121" s="33">
        <f t="shared" si="20"/>
      </c>
      <c r="J121" s="78"/>
      <c r="K121" s="35">
        <f t="shared" si="21"/>
      </c>
      <c r="L121" s="67"/>
      <c r="M121" s="68">
        <f t="shared" si="27"/>
      </c>
      <c r="N121" s="80"/>
      <c r="O121" s="35">
        <f t="shared" si="23"/>
      </c>
      <c r="P121" s="67">
        <v>3</v>
      </c>
      <c r="Q121" s="33" t="str">
        <f t="shared" si="24"/>
        <v>A10-T4</v>
      </c>
      <c r="R121" s="86"/>
      <c r="S121" s="35">
        <f t="shared" si="25"/>
      </c>
      <c r="T121" s="69"/>
      <c r="U121" s="33">
        <f t="shared" si="26"/>
      </c>
      <c r="V121" s="70" t="s">
        <v>12</v>
      </c>
      <c r="W121" s="71"/>
      <c r="Z121" s="57" t="s">
        <v>74</v>
      </c>
    </row>
    <row r="122" spans="1:23" ht="30" customHeight="1">
      <c r="A122" s="29">
        <v>119</v>
      </c>
      <c r="B122" s="16" t="s">
        <v>45</v>
      </c>
      <c r="C122" s="16">
        <v>9</v>
      </c>
      <c r="D122" s="22" t="s">
        <v>54</v>
      </c>
      <c r="E122" s="17">
        <v>1</v>
      </c>
      <c r="F122" s="43">
        <v>31</v>
      </c>
      <c r="G122" s="21" t="s">
        <v>58</v>
      </c>
      <c r="H122" s="18"/>
      <c r="I122" s="28"/>
      <c r="J122" s="53"/>
      <c r="K122" s="52">
        <f>IF(J122=0,"",IF(I122="TH vận hành xe","X.Sơn","A10-T4"))</f>
      </c>
      <c r="L122" s="28"/>
      <c r="M122" s="33"/>
      <c r="N122" s="54">
        <v>1</v>
      </c>
      <c r="O122" s="35" t="s">
        <v>61</v>
      </c>
      <c r="P122" s="28">
        <v>1</v>
      </c>
      <c r="Q122" s="33" t="s">
        <v>61</v>
      </c>
      <c r="R122" s="55"/>
      <c r="S122" s="54"/>
      <c r="T122" s="19"/>
      <c r="U122" s="28"/>
      <c r="V122" s="41" t="s">
        <v>59</v>
      </c>
      <c r="W122" s="20"/>
    </row>
    <row r="123" spans="1:23" ht="30" customHeight="1">
      <c r="A123" s="29">
        <v>120</v>
      </c>
      <c r="B123" s="16" t="s">
        <v>45</v>
      </c>
      <c r="C123" s="16">
        <v>9</v>
      </c>
      <c r="D123" s="22" t="s">
        <v>54</v>
      </c>
      <c r="E123" s="17">
        <v>1</v>
      </c>
      <c r="F123" s="43">
        <v>31</v>
      </c>
      <c r="G123" s="21" t="s">
        <v>60</v>
      </c>
      <c r="H123" s="18"/>
      <c r="I123" s="28"/>
      <c r="J123" s="53"/>
      <c r="K123" s="52">
        <f>IF(J123=0,"",IF(I123="TH vận hành xe","X.Sơn","A10-T4"))</f>
      </c>
      <c r="L123" s="28">
        <v>1</v>
      </c>
      <c r="M123" s="33" t="s">
        <v>61</v>
      </c>
      <c r="N123" s="54"/>
      <c r="O123" s="81"/>
      <c r="P123" s="28"/>
      <c r="Q123" s="28"/>
      <c r="R123" s="55"/>
      <c r="S123" s="54"/>
      <c r="T123" s="19"/>
      <c r="U123" s="28"/>
      <c r="V123" s="41" t="s">
        <v>59</v>
      </c>
      <c r="W123" s="20"/>
    </row>
    <row r="128" spans="8:14" ht="15">
      <c r="H128" s="118" t="s">
        <v>27</v>
      </c>
      <c r="I128" s="118"/>
      <c r="J128" s="118"/>
      <c r="K128" s="118"/>
      <c r="L128" s="118"/>
      <c r="M128" s="118"/>
      <c r="N128" s="118"/>
    </row>
    <row r="129" spans="8:23" ht="15">
      <c r="H129" s="120">
        <v>2</v>
      </c>
      <c r="I129" s="120"/>
      <c r="J129" s="121">
        <v>3</v>
      </c>
      <c r="K129" s="121"/>
      <c r="L129" s="122">
        <v>4</v>
      </c>
      <c r="M129" s="122"/>
      <c r="N129" s="121">
        <v>5</v>
      </c>
      <c r="O129" s="121"/>
      <c r="P129" s="122">
        <v>6</v>
      </c>
      <c r="Q129" s="122"/>
      <c r="R129" s="121">
        <v>7</v>
      </c>
      <c r="S129" s="121"/>
      <c r="T129" s="123" t="s">
        <v>5</v>
      </c>
      <c r="U129" s="123"/>
      <c r="W129" s="2">
        <f>SUM(H130:U132)+SUM(H137:U139)+3</f>
        <v>128</v>
      </c>
    </row>
    <row r="130" spans="6:21" ht="15">
      <c r="F130" s="119" t="s">
        <v>28</v>
      </c>
      <c r="G130" s="6" t="s">
        <v>29</v>
      </c>
      <c r="H130" s="120">
        <f>_xlfn.COUNTIFS($H$7:$H$123,"=1",$I$7:$I$123,"=A10-T4")</f>
        <v>9</v>
      </c>
      <c r="I130" s="120"/>
      <c r="J130" s="121">
        <f>_xlfn.COUNTIFS($J$7:$J$123,"=1",$K$7:$K$123,"=A10-T4")</f>
        <v>8</v>
      </c>
      <c r="K130" s="121"/>
      <c r="L130" s="120">
        <f>_xlfn.COUNTIFS($L$7:$L$123,"=1",$M$7:$M$123,"=A10-T4")</f>
        <v>6</v>
      </c>
      <c r="M130" s="120"/>
      <c r="N130" s="121">
        <f>_xlfn.COUNTIFS($N$7:$N$123,"=1",$O$7:$O$123,"=A10-T4")</f>
        <v>8</v>
      </c>
      <c r="O130" s="121"/>
      <c r="P130" s="120">
        <f>_xlfn.COUNTIFS($P$7:$P$123,"=1",$Q$7:$Q$123,"=A10-T4")</f>
        <v>9</v>
      </c>
      <c r="Q130" s="120"/>
      <c r="R130" s="121">
        <f>_xlfn.COUNTIFS($R$7:$R$123,"=1",$S$7:$S$123,"=A10-T4")</f>
        <v>9</v>
      </c>
      <c r="S130" s="121"/>
      <c r="T130" s="120">
        <f>_xlfn.COUNTIFS($T$7:$T$123,"=1",$U$7:$U$123,"=A10-T4")</f>
        <v>2</v>
      </c>
      <c r="U130" s="120"/>
    </row>
    <row r="131" spans="6:21" ht="15">
      <c r="F131" s="119"/>
      <c r="G131" s="6" t="s">
        <v>30</v>
      </c>
      <c r="H131" s="120">
        <f>_xlfn.COUNTIFS($H$7:$H$123,"=2",$I$7:$I$123,"=A10-T4")</f>
        <v>7</v>
      </c>
      <c r="I131" s="120"/>
      <c r="J131" s="121">
        <f>_xlfn.COUNTIFS($J$7:$J$123,"=2",$K$7:$K$123,"=A10-T4")</f>
        <v>9</v>
      </c>
      <c r="K131" s="121"/>
      <c r="L131" s="120">
        <f>_xlfn.COUNTIFS($L$7:$L$123,"=2",$M$7:$M$123,"=A10-T4")</f>
        <v>8</v>
      </c>
      <c r="M131" s="120"/>
      <c r="N131" s="121">
        <f>_xlfn.COUNTIFS($N$7:$N$123,"=2",$O$7:$O$123,"=A10-T4")</f>
        <v>8</v>
      </c>
      <c r="O131" s="121"/>
      <c r="P131" s="120">
        <f>_xlfn.COUNTIFS($P$7:$P$123,"=2",$Q$7:$Q$123,"=A10-T4")</f>
        <v>9</v>
      </c>
      <c r="Q131" s="120"/>
      <c r="R131" s="121">
        <f>_xlfn.COUNTIFS($R$7:$R$123,"=2",$S$7:$S$123,"=A10-T4")</f>
        <v>6</v>
      </c>
      <c r="S131" s="121"/>
      <c r="T131" s="120">
        <f>_xlfn.COUNTIFS($T$7:$T$123,"=2",$U$7:$U$123,"=A10-T4")</f>
        <v>2</v>
      </c>
      <c r="U131" s="120"/>
    </row>
    <row r="132" spans="6:21" ht="15">
      <c r="F132" s="119"/>
      <c r="G132" s="6" t="s">
        <v>31</v>
      </c>
      <c r="H132" s="120">
        <f>_xlfn.COUNTIFS($H$7:$H$123,"=3",$I$7:$I$123,"=A10-T4")</f>
        <v>1</v>
      </c>
      <c r="I132" s="120"/>
      <c r="J132" s="121">
        <f>_xlfn.COUNTIFS($J$7:$J$123,"=3",$K$7:$K$123,"=A10-T4")</f>
        <v>3</v>
      </c>
      <c r="K132" s="121"/>
      <c r="L132" s="120">
        <f>_xlfn.COUNTIFS($L$7:$L$123,"=3",$M$7:$M$123,"=A10-T4")</f>
        <v>2</v>
      </c>
      <c r="M132" s="120"/>
      <c r="N132" s="121">
        <f>_xlfn.COUNTIFS($N$7:$N$123,"=3",$O$7:$O$123,"=A10-T4")</f>
        <v>3</v>
      </c>
      <c r="O132" s="121"/>
      <c r="P132" s="120">
        <f>_xlfn.COUNTIFS($P$7:$P$123,"=3",$Q$7:$Q$123,"=A10-T4")</f>
        <v>7</v>
      </c>
      <c r="Q132" s="120"/>
      <c r="R132" s="121">
        <f>_xlfn.COUNTIFS($R$7:$R$123,"=3",$S$7:$S$123,"=A10-T4")</f>
        <v>6</v>
      </c>
      <c r="S132" s="121"/>
      <c r="T132" s="120">
        <f>_xlfn.COUNTIFS($T$7:$T$123,"=3",$U$7:$U$123,"=A10-T4")</f>
        <v>0</v>
      </c>
      <c r="U132" s="120"/>
    </row>
    <row r="135" spans="6:14" ht="15">
      <c r="F135" s="27"/>
      <c r="H135" s="118" t="s">
        <v>27</v>
      </c>
      <c r="I135" s="118"/>
      <c r="J135" s="118"/>
      <c r="K135" s="118"/>
      <c r="L135" s="118"/>
      <c r="M135" s="118"/>
      <c r="N135" s="118"/>
    </row>
    <row r="136" spans="6:21" ht="15">
      <c r="F136" s="27"/>
      <c r="H136" s="120">
        <v>2</v>
      </c>
      <c r="I136" s="120"/>
      <c r="J136" s="121">
        <v>3</v>
      </c>
      <c r="K136" s="121"/>
      <c r="L136" s="122">
        <v>4</v>
      </c>
      <c r="M136" s="122"/>
      <c r="N136" s="121">
        <v>5</v>
      </c>
      <c r="O136" s="121"/>
      <c r="P136" s="122">
        <v>6</v>
      </c>
      <c r="Q136" s="122"/>
      <c r="R136" s="121">
        <v>7</v>
      </c>
      <c r="S136" s="121"/>
      <c r="T136" s="123" t="s">
        <v>5</v>
      </c>
      <c r="U136" s="123"/>
    </row>
    <row r="137" spans="6:21" ht="15">
      <c r="F137" s="119" t="s">
        <v>32</v>
      </c>
      <c r="G137" s="6" t="s">
        <v>29</v>
      </c>
      <c r="H137" s="120">
        <f>_xlfn.COUNTIFS($H$7:$H$123,"=1",$I$7:$I$123,"=X.Sơn")</f>
        <v>0</v>
      </c>
      <c r="I137" s="120"/>
      <c r="J137" s="121">
        <f>_xlfn.COUNTIFS($J$7:$J$123,"=1",$K$7:$K$123,"=X.Sơn")</f>
        <v>1</v>
      </c>
      <c r="K137" s="121"/>
      <c r="L137" s="120">
        <f>_xlfn.COUNTIFS($L$7:$L$123,"=1",$M$7:$M$123,"=X.Sơn")</f>
        <v>0</v>
      </c>
      <c r="M137" s="120"/>
      <c r="N137" s="121">
        <f>_xlfn.COUNTIFS($N$7:$N$123,"=1",$O$7:$O$123,"=X.Sơn")</f>
        <v>0</v>
      </c>
      <c r="O137" s="121"/>
      <c r="P137" s="120">
        <f>_xlfn.COUNTIFS($P$7:$P$123,"=1",$Q$7:$Q$123,"=X.Sơn")</f>
        <v>1</v>
      </c>
      <c r="Q137" s="120"/>
      <c r="R137" s="121">
        <f>_xlfn.COUNTIFS($R$7:$R$123,"=1",$S$7:$S$123,"=X.Sơn")</f>
        <v>0</v>
      </c>
      <c r="S137" s="121"/>
      <c r="T137" s="120">
        <f>_xlfn.COUNTIFS($T$7:$T$123,"=1",$U$7:$U$123,"=X.Sơn")</f>
        <v>0</v>
      </c>
      <c r="U137" s="120"/>
    </row>
    <row r="138" spans="6:21" ht="15">
      <c r="F138" s="119"/>
      <c r="G138" s="6" t="s">
        <v>30</v>
      </c>
      <c r="H138" s="120">
        <f>_xlfn.COUNTIFS($H$7:$H$123,"=2",$I$7:$I$123,"=X.Sơn")</f>
        <v>0</v>
      </c>
      <c r="I138" s="120"/>
      <c r="J138" s="121">
        <f>_xlfn.COUNTIFS($J$7:$J$123,"=2",$K$7:$K$123,"=X.Sơn")</f>
        <v>1</v>
      </c>
      <c r="K138" s="121"/>
      <c r="L138" s="120">
        <f>_xlfn.COUNTIFS($L$7:$L$123,"=2",$M$7:$M$123,"=X.Sơn")</f>
        <v>0</v>
      </c>
      <c r="M138" s="120"/>
      <c r="N138" s="121">
        <f>_xlfn.COUNTIFS($N$7:$N$123,"=2",$O$7:$O$123,"=X.Sơn")</f>
        <v>0</v>
      </c>
      <c r="O138" s="121"/>
      <c r="P138" s="120">
        <f>_xlfn.COUNTIFS($P$7:$P$123,"=2",$Q$7:$Q$123,"=X.Sơn")</f>
        <v>0</v>
      </c>
      <c r="Q138" s="120"/>
      <c r="R138" s="121">
        <f>_xlfn.COUNTIFS($R$7:$R$123,"=2",$S$7:$S$123,"=X.Sơn")</f>
        <v>0</v>
      </c>
      <c r="S138" s="121"/>
      <c r="T138" s="120">
        <f>_xlfn.COUNTIFS($T$7:$T$123,"=2",$U$7:$U$123,"=X.Sơn")</f>
        <v>0</v>
      </c>
      <c r="U138" s="120"/>
    </row>
    <row r="139" spans="6:21" ht="15">
      <c r="F139" s="119"/>
      <c r="G139" s="6" t="s">
        <v>31</v>
      </c>
      <c r="H139" s="120">
        <f>_xlfn.COUNTIFS($H$7:$H$123,"=3",$I$7:$I$123,"=X.Sơn")</f>
        <v>0</v>
      </c>
      <c r="I139" s="120"/>
      <c r="J139" s="121">
        <f>_xlfn.COUNTIFS($J$7:$J$123,"=3",$K$7:$K$123,"=X.Sơn")</f>
        <v>0</v>
      </c>
      <c r="K139" s="121"/>
      <c r="L139" s="120">
        <f>_xlfn.COUNTIFS($L$7:$L$123,"=3",$M$7:$M$123,"=X.Sơn")</f>
        <v>0</v>
      </c>
      <c r="M139" s="120"/>
      <c r="N139" s="121">
        <f>_xlfn.COUNTIFS($N$7:$N$123,"=3",$O$7:$O$123,"=X.Sơn")</f>
        <v>0</v>
      </c>
      <c r="O139" s="121"/>
      <c r="P139" s="120">
        <f>_xlfn.COUNTIFS($P$7:$P$123,"=3",$Q$7:$Q$123,"=X.Sơn")</f>
        <v>0</v>
      </c>
      <c r="Q139" s="120"/>
      <c r="R139" s="121">
        <f>_xlfn.COUNTIFS($R$7:$R$123,"=3",$S$7:$S$123,"=X.Sơn")</f>
        <v>0</v>
      </c>
      <c r="S139" s="121"/>
      <c r="T139" s="120">
        <f>_xlfn.COUNTIFS($T$7:$T$123,"=3",$U$7:$U$123,"=X.Sơn")</f>
        <v>0</v>
      </c>
      <c r="U139" s="120"/>
    </row>
  </sheetData>
  <sheetProtection/>
  <autoFilter ref="A6:W123">
    <sortState ref="A7:W139">
      <sortCondition sortBy="value" ref="A7:A139"/>
    </sortState>
  </autoFilter>
  <mergeCells count="80">
    <mergeCell ref="H138:I138"/>
    <mergeCell ref="J138:K138"/>
    <mergeCell ref="J139:K139"/>
    <mergeCell ref="L139:M139"/>
    <mergeCell ref="N139:O139"/>
    <mergeCell ref="P139:Q139"/>
    <mergeCell ref="R139:S139"/>
    <mergeCell ref="T139:U139"/>
    <mergeCell ref="R138:S138"/>
    <mergeCell ref="R136:S136"/>
    <mergeCell ref="T136:U136"/>
    <mergeCell ref="R137:S137"/>
    <mergeCell ref="T137:U137"/>
    <mergeCell ref="T138:U138"/>
    <mergeCell ref="F137:F139"/>
    <mergeCell ref="H137:I137"/>
    <mergeCell ref="J137:K137"/>
    <mergeCell ref="L137:M137"/>
    <mergeCell ref="N137:O137"/>
    <mergeCell ref="P137:Q137"/>
    <mergeCell ref="L138:M138"/>
    <mergeCell ref="N138:O138"/>
    <mergeCell ref="P138:Q138"/>
    <mergeCell ref="H139:I139"/>
    <mergeCell ref="H135:N135"/>
    <mergeCell ref="H136:I136"/>
    <mergeCell ref="J136:K136"/>
    <mergeCell ref="L136:M136"/>
    <mergeCell ref="N136:O136"/>
    <mergeCell ref="P136:Q136"/>
    <mergeCell ref="P131:Q131"/>
    <mergeCell ref="R131:S131"/>
    <mergeCell ref="T131:U131"/>
    <mergeCell ref="T132:U132"/>
    <mergeCell ref="H132:I132"/>
    <mergeCell ref="J132:K132"/>
    <mergeCell ref="L132:M132"/>
    <mergeCell ref="N132:O132"/>
    <mergeCell ref="P132:Q132"/>
    <mergeCell ref="R132:S132"/>
    <mergeCell ref="P129:Q129"/>
    <mergeCell ref="R129:S129"/>
    <mergeCell ref="T129:U129"/>
    <mergeCell ref="H130:I130"/>
    <mergeCell ref="J130:K130"/>
    <mergeCell ref="L130:M130"/>
    <mergeCell ref="N130:O130"/>
    <mergeCell ref="P130:Q130"/>
    <mergeCell ref="R130:S130"/>
    <mergeCell ref="T130:U130"/>
    <mergeCell ref="H128:N128"/>
    <mergeCell ref="F130:F132"/>
    <mergeCell ref="H129:I129"/>
    <mergeCell ref="J129:K129"/>
    <mergeCell ref="L129:M129"/>
    <mergeCell ref="N129:O129"/>
    <mergeCell ref="H131:I131"/>
    <mergeCell ref="J131:K131"/>
    <mergeCell ref="L131:M131"/>
    <mergeCell ref="N131:O131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</mergeCells>
  <conditionalFormatting sqref="V79">
    <cfRule type="cellIs" priority="1" dxfId="3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2017-10-21T11:56:34Z</dcterms:modified>
  <cp:category/>
  <cp:version/>
  <cp:contentType/>
  <cp:contentStatus/>
</cp:coreProperties>
</file>