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6765" activeTab="0"/>
  </bookViews>
  <sheets>
    <sheet name="TKB TH (2)" sheetId="1" r:id="rId1"/>
  </sheets>
  <definedNames>
    <definedName name="_xlnm._FilterDatabase" localSheetId="0" hidden="1">'TKB TH (2)'!$A$6:$W$34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<sst xmlns="http://schemas.openxmlformats.org/spreadsheetml/2006/main" count="212" uniqueCount="57">
  <si>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</si>
  <si>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</si>
  <si>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</si>
  <si>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</si>
  <si>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</si>
  <si>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</si>
  <si>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</si>
  <si>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</si>
  <si>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</si>
  <si>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</si>
  <si>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</si>
  <si>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</si>
  <si>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</si>
  <si>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</si>
  <si>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</si>
  <si>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</si>
  <si>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</si>
  <si>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</si>
  <si>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</si>
  <si>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</si>
  <si>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</si>
  <si>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</si>
  <si>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</si>
  <si>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</si>
  <si>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</si>
  <si>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</si>
  <si>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</si>
  <si>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</si>
  <si>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</si>
  <si>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</si>
  <si>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</si>
  <si>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</si>
  <si>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</si>
  <si>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</si>
  <si>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</si>
  <si>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N.V.Toàn</t>
  </si>
  <si>
    <t>L.Đ.Mạnh</t>
  </si>
  <si>
    <t>CN phục hồi CT</t>
  </si>
  <si>
    <t>(TUẦN: 20 -  Từ ngày 01 tháng 1 đến ngày 07 tháng 1 năm 2018)</t>
  </si>
  <si>
    <t>HTNL ĐC xăng</t>
  </si>
  <si>
    <t>T.Đ.Phong</t>
  </si>
  <si>
    <t>N.X.Tuấn</t>
  </si>
  <si>
    <t>P.V.Đoàn</t>
  </si>
  <si>
    <t>N.T.Vinh</t>
  </si>
  <si>
    <t>LT Kết cấu đcơ</t>
  </si>
  <si>
    <t/>
  </si>
  <si>
    <t>8đ12</t>
  </si>
  <si>
    <t>C2-301</t>
  </si>
  <si>
    <t>2đ6</t>
  </si>
  <si>
    <t>ĐH</t>
  </si>
  <si>
    <t>CL</t>
  </si>
  <si>
    <t>C2-303</t>
  </si>
  <si>
    <t>N.M.Thắng</t>
  </si>
  <si>
    <t>T.Q.Việt</t>
  </si>
  <si>
    <t>Ô4</t>
  </si>
  <si>
    <t>Ô5</t>
  </si>
  <si>
    <t>Ô6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</si>
</sst>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59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59" fillId="35" borderId="15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0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0" fillId="33" borderId="11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justify" vertical="center" wrapText="1"/>
    </xf>
    <xf numFmtId="49" fontId="60" fillId="0" borderId="10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0" fontId="60" fillId="35" borderId="15" xfId="0" applyFont="1" applyFill="1" applyBorder="1" applyAlignment="1">
      <alignment horizontal="center" wrapText="1"/>
    </xf>
    <xf numFmtId="0" fontId="60" fillId="35" borderId="10" xfId="0" applyFont="1" applyFill="1" applyBorder="1" applyAlignment="1">
      <alignment horizontal="center" wrapText="1"/>
    </xf>
    <xf numFmtId="0" fontId="58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5" xfId="0" applyFont="1" applyFill="1" applyBorder="1" applyAlignment="1">
      <alignment wrapText="1"/>
    </xf>
    <xf numFmtId="0" fontId="60" fillId="35" borderId="15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60" fillId="35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0" fillId="36" borderId="15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/>
    </xf>
    <xf numFmtId="49" fontId="60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48" customWidth="1"/>
    <col min="12" max="13" width="4.28125" style="7" customWidth="1"/>
    <col min="14" max="15" width="4.28125" style="49" customWidth="1"/>
    <col min="16" max="17" width="4.28125" style="8" customWidth="1"/>
    <col min="18" max="19" width="4.28125" style="48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1" customFormat="1" ht="18.7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s="1" customFormat="1" ht="15.75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.75" customHeight="1">
      <c r="A4" s="69" t="s">
        <v>1</v>
      </c>
      <c r="B4" s="69" t="s">
        <v>7</v>
      </c>
      <c r="C4" s="69" t="s">
        <v>8</v>
      </c>
      <c r="D4" s="69" t="s">
        <v>9</v>
      </c>
      <c r="E4" s="78" t="s">
        <v>2</v>
      </c>
      <c r="F4" s="80" t="s">
        <v>3</v>
      </c>
      <c r="G4" s="82" t="s">
        <v>11</v>
      </c>
      <c r="H4" s="63" t="s">
        <v>18</v>
      </c>
      <c r="I4" s="64"/>
      <c r="J4" s="65"/>
      <c r="K4" s="65"/>
      <c r="L4" s="64"/>
      <c r="M4" s="64"/>
      <c r="N4" s="64"/>
      <c r="O4" s="64"/>
      <c r="P4" s="64"/>
      <c r="Q4" s="64"/>
      <c r="R4" s="64"/>
      <c r="S4" s="64"/>
      <c r="T4" s="64"/>
      <c r="U4" s="66"/>
      <c r="V4" s="67" t="s">
        <v>10</v>
      </c>
      <c r="W4" s="69" t="s">
        <v>4</v>
      </c>
    </row>
    <row r="5" spans="1:23" ht="15.75" customHeight="1">
      <c r="A5" s="70"/>
      <c r="B5" s="70"/>
      <c r="C5" s="70"/>
      <c r="D5" s="70"/>
      <c r="E5" s="79"/>
      <c r="F5" s="81"/>
      <c r="G5" s="83"/>
      <c r="H5" s="61" t="s">
        <v>19</v>
      </c>
      <c r="I5" s="62"/>
      <c r="J5" s="71" t="s">
        <v>20</v>
      </c>
      <c r="K5" s="72"/>
      <c r="L5" s="61" t="s">
        <v>21</v>
      </c>
      <c r="M5" s="62"/>
      <c r="N5" s="71" t="s">
        <v>22</v>
      </c>
      <c r="O5" s="72"/>
      <c r="P5" s="61" t="s">
        <v>23</v>
      </c>
      <c r="Q5" s="62"/>
      <c r="R5" s="71" t="s">
        <v>24</v>
      </c>
      <c r="S5" s="72"/>
      <c r="T5" s="61" t="s">
        <v>5</v>
      </c>
      <c r="U5" s="62"/>
      <c r="V5" s="68"/>
      <c r="W5" s="70"/>
    </row>
    <row r="6" spans="1:23" ht="15.75" customHeight="1">
      <c r="A6" s="10"/>
      <c r="B6" s="13"/>
      <c r="C6" s="13"/>
      <c r="D6" s="13"/>
      <c r="E6" s="13"/>
      <c r="F6" s="14"/>
      <c r="G6" s="11"/>
      <c r="H6" s="21" t="s">
        <v>25</v>
      </c>
      <c r="I6" s="22" t="s">
        <v>26</v>
      </c>
      <c r="J6" s="23" t="s">
        <v>25</v>
      </c>
      <c r="K6" s="24" t="s">
        <v>26</v>
      </c>
      <c r="L6" s="21" t="s">
        <v>25</v>
      </c>
      <c r="M6" s="22" t="s">
        <v>26</v>
      </c>
      <c r="N6" s="23" t="s">
        <v>25</v>
      </c>
      <c r="O6" s="24" t="s">
        <v>26</v>
      </c>
      <c r="P6" s="21" t="s">
        <v>25</v>
      </c>
      <c r="Q6" s="22" t="s">
        <v>26</v>
      </c>
      <c r="R6" s="23" t="s">
        <v>25</v>
      </c>
      <c r="S6" s="24" t="s">
        <v>26</v>
      </c>
      <c r="T6" s="21" t="s">
        <v>25</v>
      </c>
      <c r="U6" s="22" t="s">
        <v>26</v>
      </c>
      <c r="V6" s="12"/>
      <c r="W6" s="15"/>
    </row>
    <row r="7" spans="1:23" s="45" customFormat="1" ht="30" customHeight="1">
      <c r="A7" s="50">
        <v>9</v>
      </c>
      <c r="B7" s="39" t="s">
        <v>6</v>
      </c>
      <c r="C7" s="39">
        <v>9</v>
      </c>
      <c r="D7" s="40" t="s">
        <v>14</v>
      </c>
      <c r="E7" s="41">
        <v>1</v>
      </c>
      <c r="F7" s="34"/>
      <c r="G7" s="42" t="s">
        <v>37</v>
      </c>
      <c r="H7" s="37">
        <v>1</v>
      </c>
      <c r="I7" s="57" t="str">
        <f aca="true" t="shared" si="0" ref="I7:I34">IF(H7=0,"",IF(G7="TH vận hành xe","X.Sơn","A10-T4"))</f>
        <v>A10-T4</v>
      </c>
      <c r="J7" s="46">
        <v>1</v>
      </c>
      <c r="K7" s="58" t="str">
        <f aca="true" t="shared" si="1" ref="K7:K16">IF(J7=0,"",IF(G7="TH vận hành xe","X.Sơn","A10-T4"))</f>
        <v>A10-T4</v>
      </c>
      <c r="L7" s="35">
        <v>2</v>
      </c>
      <c r="M7" s="57" t="str">
        <f aca="true" t="shared" si="2" ref="M7:M16">IF(L7=0,"",IF(G7="TH vận hành xe","X.Sơn","A10-T4"))</f>
        <v>A10-T4</v>
      </c>
      <c r="N7" s="47">
        <v>2</v>
      </c>
      <c r="O7" s="58" t="str">
        <f aca="true" t="shared" si="3" ref="O7:O16">IF(N7=0,"",IF(G7="TH vận hành xe","X.Sơn","A10-T4"))</f>
        <v>A10-T4</v>
      </c>
      <c r="P7" s="59">
        <v>2</v>
      </c>
      <c r="Q7" s="57" t="str">
        <f aca="true" t="shared" si="4" ref="Q7:Q16">IF(P7=0,"",IF(G7="TH vận hành xe","X.Sơn","A10-T4"))</f>
        <v>A10-T4</v>
      </c>
      <c r="R7" s="47"/>
      <c r="S7" s="58">
        <f aca="true" t="shared" si="5" ref="S7:S16">IF(R7=0,"",IF(G7="TH vận hành xe","X.Sơn","A10-T4"))</f>
      </c>
      <c r="T7" s="43"/>
      <c r="U7" s="57">
        <f aca="true" t="shared" si="6" ref="U7:U16">IF(T7=0,"",IF(G7="TH vận hành xe","X.Sơn","A10-T4"))</f>
      </c>
      <c r="V7" s="60" t="s">
        <v>33</v>
      </c>
      <c r="W7" s="44"/>
    </row>
    <row r="8" spans="1:23" s="45" customFormat="1" ht="30" customHeight="1">
      <c r="A8" s="50">
        <v>10</v>
      </c>
      <c r="B8" s="39" t="s">
        <v>6</v>
      </c>
      <c r="C8" s="39">
        <v>9</v>
      </c>
      <c r="D8" s="40" t="s">
        <v>14</v>
      </c>
      <c r="E8" s="41">
        <v>1</v>
      </c>
      <c r="F8" s="34"/>
      <c r="G8" s="42" t="s">
        <v>37</v>
      </c>
      <c r="H8" s="37">
        <v>2</v>
      </c>
      <c r="I8" s="57" t="str">
        <f t="shared" si="0"/>
        <v>A10-T4</v>
      </c>
      <c r="J8" s="46"/>
      <c r="K8" s="58">
        <f t="shared" si="1"/>
      </c>
      <c r="L8" s="35"/>
      <c r="M8" s="57">
        <f t="shared" si="2"/>
      </c>
      <c r="N8" s="47"/>
      <c r="O8" s="58">
        <f t="shared" si="3"/>
      </c>
      <c r="P8" s="59"/>
      <c r="Q8" s="57">
        <f t="shared" si="4"/>
      </c>
      <c r="R8" s="47"/>
      <c r="S8" s="58">
        <f t="shared" si="5"/>
      </c>
      <c r="T8" s="43"/>
      <c r="U8" s="57">
        <f t="shared" si="6"/>
      </c>
      <c r="V8" s="60" t="s">
        <v>33</v>
      </c>
      <c r="W8" s="44"/>
    </row>
    <row r="9" spans="1:23" s="45" customFormat="1" ht="30" customHeight="1">
      <c r="A9" s="50">
        <v>11</v>
      </c>
      <c r="B9" s="39" t="s">
        <v>6</v>
      </c>
      <c r="C9" s="39">
        <v>9</v>
      </c>
      <c r="D9" s="40" t="s">
        <v>14</v>
      </c>
      <c r="E9" s="41">
        <v>2</v>
      </c>
      <c r="F9" s="34"/>
      <c r="G9" s="42" t="s">
        <v>37</v>
      </c>
      <c r="H9" s="37"/>
      <c r="I9" s="57"/>
      <c r="J9" s="46">
        <v>1</v>
      </c>
      <c r="K9" s="58" t="str">
        <f t="shared" si="1"/>
        <v>A10-T4</v>
      </c>
      <c r="L9" s="37"/>
      <c r="M9" s="57"/>
      <c r="N9" s="46"/>
      <c r="O9" s="58"/>
      <c r="P9" s="59"/>
      <c r="Q9" s="57"/>
      <c r="R9" s="46">
        <v>1</v>
      </c>
      <c r="S9" s="58" t="str">
        <f t="shared" si="5"/>
        <v>A10-T4</v>
      </c>
      <c r="T9" s="43"/>
      <c r="U9" s="57">
        <f t="shared" si="6"/>
      </c>
      <c r="V9" s="60" t="s">
        <v>43</v>
      </c>
      <c r="W9" s="44"/>
    </row>
    <row r="10" spans="1:23" s="45" customFormat="1" ht="30" customHeight="1">
      <c r="A10" s="50">
        <v>12</v>
      </c>
      <c r="B10" s="39" t="s">
        <v>6</v>
      </c>
      <c r="C10" s="39">
        <v>9</v>
      </c>
      <c r="D10" s="40" t="s">
        <v>14</v>
      </c>
      <c r="E10" s="41">
        <v>2</v>
      </c>
      <c r="F10" s="34"/>
      <c r="G10" s="42" t="s">
        <v>37</v>
      </c>
      <c r="H10" s="37"/>
      <c r="I10" s="57"/>
      <c r="J10" s="46">
        <v>2</v>
      </c>
      <c r="K10" s="58" t="str">
        <f>IF(J10=0,"",IF(G10="TH vận hành xe","X.Sơn","A10-T4"))</f>
        <v>A10-T4</v>
      </c>
      <c r="L10" s="35"/>
      <c r="M10" s="57">
        <f>IF(L10=0,"",IF(G10="TH vận hành xe","X.Sơn","A10-T4"))</f>
      </c>
      <c r="N10" s="46"/>
      <c r="O10" s="58">
        <f>IF(N10=0,"",IF(G10="TH vận hành xe","X.Sơn","A10-T4"))</f>
      </c>
      <c r="P10" s="59"/>
      <c r="Q10" s="57">
        <f>IF(P10=0,"",IF(G10="TH vận hành xe","X.Sơn","A10-T4"))</f>
      </c>
      <c r="R10" s="46"/>
      <c r="S10" s="58">
        <f>IF(R10=0,"",IF(G10="TH vận hành xe","X.Sơn","A10-T4"))</f>
      </c>
      <c r="T10" s="43"/>
      <c r="U10" s="57">
        <f>IF(T10=0,"",IF(G10="TH vận hành xe","X.Sơn","A10-T4"))</f>
      </c>
      <c r="V10" s="60" t="s">
        <v>43</v>
      </c>
      <c r="W10" s="44"/>
    </row>
    <row r="11" spans="1:23" s="45" customFormat="1" ht="30" customHeight="1">
      <c r="A11" s="50">
        <v>12</v>
      </c>
      <c r="B11" s="39" t="s">
        <v>6</v>
      </c>
      <c r="C11" s="39">
        <v>9</v>
      </c>
      <c r="D11" s="40" t="s">
        <v>14</v>
      </c>
      <c r="E11" s="41">
        <v>2</v>
      </c>
      <c r="F11" s="34"/>
      <c r="G11" s="42" t="s">
        <v>37</v>
      </c>
      <c r="H11" s="37"/>
      <c r="I11" s="57"/>
      <c r="J11" s="46"/>
      <c r="K11" s="58"/>
      <c r="L11" s="37">
        <v>1</v>
      </c>
      <c r="M11" s="57" t="str">
        <f>IF(L11=0,"",IF(G11="TH vận hành xe","X.Sơn","A10-T4"))</f>
        <v>A10-T4</v>
      </c>
      <c r="N11" s="46">
        <v>1</v>
      </c>
      <c r="O11" s="58" t="str">
        <f>IF(N11=0,"",IF(G11="TH vận hành xe","X.Sơn","A10-T4"))</f>
        <v>A10-T4</v>
      </c>
      <c r="P11" s="59">
        <v>1</v>
      </c>
      <c r="Q11" s="57" t="str">
        <f>IF(P11=0,"",IF(G11="TH vận hành xe","X.Sơn","A10-T4"))</f>
        <v>A10-T4</v>
      </c>
      <c r="R11" s="46"/>
      <c r="S11" s="58">
        <f t="shared" si="5"/>
      </c>
      <c r="T11" s="43"/>
      <c r="U11" s="57">
        <f t="shared" si="6"/>
      </c>
      <c r="V11" s="60" t="s">
        <v>40</v>
      </c>
      <c r="W11" s="44"/>
    </row>
    <row r="12" spans="1:23" s="45" customFormat="1" ht="30" customHeight="1">
      <c r="A12" s="50"/>
      <c r="B12" s="39" t="s">
        <v>6</v>
      </c>
      <c r="C12" s="39">
        <v>9</v>
      </c>
      <c r="D12" s="40" t="s">
        <v>15</v>
      </c>
      <c r="E12" s="41">
        <v>1</v>
      </c>
      <c r="F12" s="34"/>
      <c r="G12" s="42" t="s">
        <v>37</v>
      </c>
      <c r="H12" s="37">
        <v>1</v>
      </c>
      <c r="I12" s="57" t="str">
        <f t="shared" si="0"/>
        <v>A10-T4</v>
      </c>
      <c r="J12" s="46">
        <v>1</v>
      </c>
      <c r="K12" s="58" t="str">
        <f t="shared" si="1"/>
        <v>A10-T4</v>
      </c>
      <c r="L12" s="35"/>
      <c r="M12" s="57">
        <f t="shared" si="2"/>
      </c>
      <c r="N12" s="47">
        <v>1</v>
      </c>
      <c r="O12" s="58" t="str">
        <f t="shared" si="3"/>
        <v>A10-T4</v>
      </c>
      <c r="P12" s="59">
        <v>1</v>
      </c>
      <c r="Q12" s="57" t="str">
        <f t="shared" si="4"/>
        <v>A10-T4</v>
      </c>
      <c r="R12" s="47">
        <v>1</v>
      </c>
      <c r="S12" s="58" t="str">
        <f t="shared" si="5"/>
        <v>A10-T4</v>
      </c>
      <c r="T12" s="43"/>
      <c r="U12" s="57">
        <f t="shared" si="6"/>
      </c>
      <c r="V12" s="60" t="s">
        <v>16</v>
      </c>
      <c r="W12" s="44"/>
    </row>
    <row r="13" spans="1:23" s="45" customFormat="1" ht="30" customHeight="1">
      <c r="A13" s="50"/>
      <c r="B13" s="39" t="s">
        <v>6</v>
      </c>
      <c r="C13" s="39">
        <v>9</v>
      </c>
      <c r="D13" s="40" t="s">
        <v>15</v>
      </c>
      <c r="E13" s="41">
        <v>1</v>
      </c>
      <c r="F13" s="34"/>
      <c r="G13" s="42" t="s">
        <v>37</v>
      </c>
      <c r="H13" s="37">
        <v>2</v>
      </c>
      <c r="I13" s="57" t="str">
        <f>IF(H13=0,"",IF(G13="TH vận hành xe","X.Sơn","A10-T4"))</f>
        <v>A10-T4</v>
      </c>
      <c r="J13" s="46"/>
      <c r="K13" s="58">
        <f>IF(J13=0,"",IF(G13="TH vận hành xe","X.Sơn","A10-T4"))</f>
      </c>
      <c r="L13" s="35"/>
      <c r="M13" s="57">
        <f>IF(L13=0,"",IF(G13="TH vận hành xe","X.Sơn","A10-T4"))</f>
      </c>
      <c r="N13" s="47"/>
      <c r="O13" s="58">
        <f>IF(N13=0,"",IF(G13="TH vận hành xe","X.Sơn","A10-T4"))</f>
      </c>
      <c r="P13" s="59"/>
      <c r="Q13" s="57">
        <f>IF(P13=0,"",IF(G13="TH vận hành xe","X.Sơn","A10-T4"))</f>
      </c>
      <c r="R13" s="47"/>
      <c r="S13" s="58">
        <f>IF(R13=0,"",IF(G13="TH vận hành xe","X.Sơn","A10-T4"))</f>
      </c>
      <c r="T13" s="43"/>
      <c r="U13" s="57">
        <f>IF(T13=0,"",IF(G13="TH vận hành xe","X.Sơn","A10-T4"))</f>
      </c>
      <c r="V13" s="60" t="s">
        <v>16</v>
      </c>
      <c r="W13" s="44"/>
    </row>
    <row r="14" spans="1:23" s="45" customFormat="1" ht="30" customHeight="1">
      <c r="A14" s="50">
        <v>13</v>
      </c>
      <c r="B14" s="39" t="s">
        <v>6</v>
      </c>
      <c r="C14" s="39">
        <v>9</v>
      </c>
      <c r="D14" s="40" t="s">
        <v>15</v>
      </c>
      <c r="E14" s="41">
        <v>2</v>
      </c>
      <c r="F14" s="34"/>
      <c r="G14" s="42" t="s">
        <v>37</v>
      </c>
      <c r="H14" s="37">
        <v>1</v>
      </c>
      <c r="I14" s="57" t="str">
        <f t="shared" si="0"/>
        <v>A10-T4</v>
      </c>
      <c r="J14" s="46"/>
      <c r="K14" s="58">
        <f t="shared" si="1"/>
      </c>
      <c r="L14" s="35"/>
      <c r="M14" s="57">
        <f t="shared" si="2"/>
      </c>
      <c r="N14" s="47"/>
      <c r="O14" s="58">
        <f t="shared" si="3"/>
      </c>
      <c r="P14" s="59"/>
      <c r="Q14" s="57">
        <f t="shared" si="4"/>
      </c>
      <c r="R14" s="47"/>
      <c r="S14" s="58">
        <f t="shared" si="5"/>
      </c>
      <c r="T14" s="43"/>
      <c r="U14" s="57">
        <f t="shared" si="6"/>
      </c>
      <c r="V14" s="60" t="s">
        <v>42</v>
      </c>
      <c r="W14" s="44"/>
    </row>
    <row r="15" spans="1:23" s="45" customFormat="1" ht="30" customHeight="1">
      <c r="A15" s="50"/>
      <c r="B15" s="39" t="s">
        <v>6</v>
      </c>
      <c r="C15" s="39">
        <v>9</v>
      </c>
      <c r="D15" s="40" t="s">
        <v>15</v>
      </c>
      <c r="E15" s="41">
        <v>2</v>
      </c>
      <c r="F15" s="34"/>
      <c r="G15" s="42" t="s">
        <v>37</v>
      </c>
      <c r="H15" s="37">
        <v>2</v>
      </c>
      <c r="I15" s="57" t="str">
        <f>IF(H15=0,"",IF(G15="TH vận hành xe","X.Sơn","A10-T4"))</f>
        <v>A10-T4</v>
      </c>
      <c r="J15" s="46"/>
      <c r="K15" s="58">
        <f>IF(J15=0,"",IF(G15="TH vận hành xe","X.Sơn","A10-T4"))</f>
      </c>
      <c r="L15" s="35"/>
      <c r="M15" s="57">
        <f>IF(L15=0,"",IF(G15="TH vận hành xe","X.Sơn","A10-T4"))</f>
      </c>
      <c r="N15" s="47"/>
      <c r="O15" s="58">
        <f>IF(N15=0,"",IF(G15="TH vận hành xe","X.Sơn","A10-T4"))</f>
      </c>
      <c r="P15" s="59"/>
      <c r="Q15" s="57">
        <f>IF(P15=0,"",IF(G15="TH vận hành xe","X.Sơn","A10-T4"))</f>
      </c>
      <c r="R15" s="47"/>
      <c r="S15" s="58">
        <f>IF(R15=0,"",IF(G15="TH vận hành xe","X.Sơn","A10-T4"))</f>
      </c>
      <c r="T15" s="43"/>
      <c r="U15" s="57">
        <f>IF(T15=0,"",IF(G15="TH vận hành xe","X.Sơn","A10-T4"))</f>
      </c>
      <c r="V15" s="60" t="s">
        <v>42</v>
      </c>
      <c r="W15" s="44"/>
    </row>
    <row r="16" spans="1:23" s="45" customFormat="1" ht="30" customHeight="1">
      <c r="A16" s="50">
        <v>17</v>
      </c>
      <c r="B16" s="39" t="s">
        <v>6</v>
      </c>
      <c r="C16" s="39">
        <v>9</v>
      </c>
      <c r="D16" s="40" t="s">
        <v>15</v>
      </c>
      <c r="E16" s="41">
        <v>2</v>
      </c>
      <c r="F16" s="34"/>
      <c r="G16" s="42" t="s">
        <v>37</v>
      </c>
      <c r="H16" s="37"/>
      <c r="I16" s="57">
        <f t="shared" si="0"/>
      </c>
      <c r="J16" s="46">
        <v>2</v>
      </c>
      <c r="K16" s="58" t="str">
        <f t="shared" si="1"/>
        <v>A10-T4</v>
      </c>
      <c r="L16" s="35"/>
      <c r="M16" s="57">
        <f t="shared" si="2"/>
      </c>
      <c r="N16" s="47">
        <v>2</v>
      </c>
      <c r="O16" s="58" t="str">
        <f t="shared" si="3"/>
        <v>A10-T4</v>
      </c>
      <c r="P16" s="54">
        <v>2</v>
      </c>
      <c r="Q16" s="57" t="str">
        <f t="shared" si="4"/>
        <v>A10-T4</v>
      </c>
      <c r="R16" s="47">
        <v>2</v>
      </c>
      <c r="S16" s="58" t="str">
        <f t="shared" si="5"/>
        <v>A10-T4</v>
      </c>
      <c r="T16" s="43"/>
      <c r="U16" s="57">
        <f t="shared" si="6"/>
      </c>
      <c r="V16" s="60" t="s">
        <v>16</v>
      </c>
      <c r="W16" s="44"/>
    </row>
    <row r="17" spans="1:23" s="45" customFormat="1" ht="30" customHeight="1">
      <c r="A17" s="50"/>
      <c r="B17" s="39" t="s">
        <v>49</v>
      </c>
      <c r="C17" s="39">
        <v>12</v>
      </c>
      <c r="D17" s="40" t="s">
        <v>13</v>
      </c>
      <c r="E17" s="41" t="s">
        <v>50</v>
      </c>
      <c r="F17" s="34"/>
      <c r="G17" s="42" t="s">
        <v>44</v>
      </c>
      <c r="H17" s="37"/>
      <c r="I17" s="37" t="s">
        <v>45</v>
      </c>
      <c r="J17" s="46"/>
      <c r="K17" s="46" t="s">
        <v>45</v>
      </c>
      <c r="L17" s="90" t="s">
        <v>46</v>
      </c>
      <c r="M17" s="90" t="s">
        <v>47</v>
      </c>
      <c r="N17" s="47"/>
      <c r="O17" s="46" t="s">
        <v>45</v>
      </c>
      <c r="P17" s="35"/>
      <c r="Q17" s="37" t="s">
        <v>45</v>
      </c>
      <c r="R17" s="92"/>
      <c r="S17" s="46" t="s">
        <v>45</v>
      </c>
      <c r="T17" s="43"/>
      <c r="U17" s="37" t="s">
        <v>45</v>
      </c>
      <c r="V17" s="60" t="s">
        <v>34</v>
      </c>
      <c r="W17" s="44"/>
    </row>
    <row r="18" spans="1:23" s="45" customFormat="1" ht="30" customHeight="1">
      <c r="A18" s="50"/>
      <c r="B18" s="39" t="s">
        <v>49</v>
      </c>
      <c r="C18" s="39">
        <v>12</v>
      </c>
      <c r="D18" s="40" t="s">
        <v>14</v>
      </c>
      <c r="E18" s="41" t="s">
        <v>50</v>
      </c>
      <c r="F18" s="34"/>
      <c r="G18" s="42" t="s">
        <v>44</v>
      </c>
      <c r="H18" s="37"/>
      <c r="I18" s="37" t="s">
        <v>45</v>
      </c>
      <c r="J18" s="46"/>
      <c r="K18" s="46" t="s">
        <v>45</v>
      </c>
      <c r="L18" s="90" t="s">
        <v>48</v>
      </c>
      <c r="M18" s="90" t="s">
        <v>47</v>
      </c>
      <c r="N18" s="47"/>
      <c r="O18" s="46" t="s">
        <v>45</v>
      </c>
      <c r="P18" s="35"/>
      <c r="Q18" s="37" t="s">
        <v>45</v>
      </c>
      <c r="R18" s="92"/>
      <c r="S18" s="46" t="s">
        <v>45</v>
      </c>
      <c r="T18" s="43"/>
      <c r="U18" s="37" t="s">
        <v>45</v>
      </c>
      <c r="V18" s="60" t="s">
        <v>16</v>
      </c>
      <c r="W18" s="44"/>
    </row>
    <row r="19" spans="1:23" s="45" customFormat="1" ht="30" customHeight="1">
      <c r="A19" s="50"/>
      <c r="B19" s="39" t="s">
        <v>49</v>
      </c>
      <c r="C19" s="39">
        <v>12</v>
      </c>
      <c r="D19" s="40" t="s">
        <v>15</v>
      </c>
      <c r="E19" s="41" t="s">
        <v>50</v>
      </c>
      <c r="F19" s="34"/>
      <c r="G19" s="42" t="s">
        <v>44</v>
      </c>
      <c r="H19" s="90" t="s">
        <v>46</v>
      </c>
      <c r="I19" s="90" t="s">
        <v>51</v>
      </c>
      <c r="J19" s="46"/>
      <c r="K19" s="46" t="s">
        <v>45</v>
      </c>
      <c r="L19" s="35"/>
      <c r="M19" s="37" t="s">
        <v>45</v>
      </c>
      <c r="N19" s="47"/>
      <c r="O19" s="46" t="s">
        <v>45</v>
      </c>
      <c r="P19" s="35"/>
      <c r="Q19" s="37" t="s">
        <v>45</v>
      </c>
      <c r="R19" s="92"/>
      <c r="S19" s="46" t="s">
        <v>45</v>
      </c>
      <c r="T19" s="43"/>
      <c r="U19" s="37" t="s">
        <v>45</v>
      </c>
      <c r="V19" s="60" t="s">
        <v>52</v>
      </c>
      <c r="W19" s="44"/>
    </row>
    <row r="20" spans="1:23" s="45" customFormat="1" ht="30" customHeight="1">
      <c r="A20" s="50"/>
      <c r="B20" s="39" t="s">
        <v>49</v>
      </c>
      <c r="C20" s="39">
        <v>12</v>
      </c>
      <c r="D20" s="40" t="s">
        <v>54</v>
      </c>
      <c r="E20" s="41" t="s">
        <v>50</v>
      </c>
      <c r="F20" s="34"/>
      <c r="G20" s="42" t="s">
        <v>44</v>
      </c>
      <c r="H20" s="90" t="s">
        <v>48</v>
      </c>
      <c r="I20" s="90" t="s">
        <v>51</v>
      </c>
      <c r="J20" s="46"/>
      <c r="K20" s="46" t="s">
        <v>45</v>
      </c>
      <c r="L20" s="35"/>
      <c r="M20" s="37" t="s">
        <v>45</v>
      </c>
      <c r="N20" s="47"/>
      <c r="O20" s="46" t="s">
        <v>45</v>
      </c>
      <c r="P20" s="91"/>
      <c r="Q20" s="37" t="s">
        <v>45</v>
      </c>
      <c r="R20" s="47"/>
      <c r="S20" s="46" t="s">
        <v>45</v>
      </c>
      <c r="T20" s="35"/>
      <c r="U20" s="37" t="s">
        <v>45</v>
      </c>
      <c r="V20" s="60" t="s">
        <v>43</v>
      </c>
      <c r="W20" s="44"/>
    </row>
    <row r="21" spans="1:23" s="45" customFormat="1" ht="30" customHeight="1">
      <c r="A21" s="50"/>
      <c r="B21" s="39" t="s">
        <v>49</v>
      </c>
      <c r="C21" s="39">
        <v>12</v>
      </c>
      <c r="D21" s="40" t="s">
        <v>55</v>
      </c>
      <c r="E21" s="41" t="s">
        <v>50</v>
      </c>
      <c r="F21" s="34"/>
      <c r="G21" s="42" t="s">
        <v>44</v>
      </c>
      <c r="H21" s="37"/>
      <c r="I21" s="37" t="s">
        <v>45</v>
      </c>
      <c r="J21" s="46"/>
      <c r="K21" s="46" t="s">
        <v>45</v>
      </c>
      <c r="L21" s="35"/>
      <c r="M21" s="37" t="s">
        <v>45</v>
      </c>
      <c r="N21" s="47"/>
      <c r="O21" s="46" t="s">
        <v>45</v>
      </c>
      <c r="P21" s="35"/>
      <c r="Q21" s="37" t="s">
        <v>45</v>
      </c>
      <c r="R21" s="90" t="s">
        <v>46</v>
      </c>
      <c r="S21" s="90" t="s">
        <v>51</v>
      </c>
      <c r="T21" s="43"/>
      <c r="U21" s="37" t="s">
        <v>45</v>
      </c>
      <c r="V21" s="60" t="s">
        <v>53</v>
      </c>
      <c r="W21" s="44"/>
    </row>
    <row r="22" spans="1:23" s="45" customFormat="1" ht="30" customHeight="1">
      <c r="A22" s="50"/>
      <c r="B22" s="39" t="s">
        <v>49</v>
      </c>
      <c r="C22" s="39">
        <v>12</v>
      </c>
      <c r="D22" s="40" t="s">
        <v>56</v>
      </c>
      <c r="E22" s="41" t="s">
        <v>50</v>
      </c>
      <c r="F22" s="34"/>
      <c r="G22" s="42" t="s">
        <v>44</v>
      </c>
      <c r="H22" s="37"/>
      <c r="I22" s="37" t="s">
        <v>45</v>
      </c>
      <c r="J22" s="46"/>
      <c r="K22" s="46" t="s">
        <v>45</v>
      </c>
      <c r="L22" s="35"/>
      <c r="M22" s="37" t="s">
        <v>45</v>
      </c>
      <c r="N22" s="47"/>
      <c r="O22" s="46" t="s">
        <v>45</v>
      </c>
      <c r="P22" s="35"/>
      <c r="Q22" s="37" t="s">
        <v>45</v>
      </c>
      <c r="R22" s="90" t="s">
        <v>48</v>
      </c>
      <c r="S22" s="90" t="s">
        <v>51</v>
      </c>
      <c r="T22" s="43"/>
      <c r="U22" s="37" t="s">
        <v>45</v>
      </c>
      <c r="V22" s="60" t="s">
        <v>53</v>
      </c>
      <c r="W22" s="44"/>
    </row>
    <row r="23" spans="1:23" s="45" customFormat="1" ht="30" customHeight="1">
      <c r="A23" s="26"/>
      <c r="B23" s="16" t="s">
        <v>6</v>
      </c>
      <c r="C23" s="16">
        <v>10</v>
      </c>
      <c r="D23" s="20" t="s">
        <v>13</v>
      </c>
      <c r="E23" s="17">
        <v>1</v>
      </c>
      <c r="F23" s="38"/>
      <c r="G23" s="19" t="s">
        <v>39</v>
      </c>
      <c r="H23" s="27">
        <v>1</v>
      </c>
      <c r="I23" s="28" t="str">
        <f t="shared" si="0"/>
        <v>A10-T4</v>
      </c>
      <c r="J23" s="29">
        <v>2</v>
      </c>
      <c r="K23" s="30" t="str">
        <f aca="true" t="shared" si="7" ref="K23:K32">IF(J23=0,"",IF(G23="TH vận hành xe","X.Sơn","A10-T4"))</f>
        <v>A10-T4</v>
      </c>
      <c r="L23" s="31">
        <v>2</v>
      </c>
      <c r="M23" s="28" t="str">
        <f aca="true" t="shared" si="8" ref="M23:M34">IF(L23=0,"",IF(G23="TH vận hành xe","X.Sơn","A10-T4"))</f>
        <v>A10-T4</v>
      </c>
      <c r="N23" s="33">
        <v>2</v>
      </c>
      <c r="O23" s="30" t="str">
        <f aca="true" t="shared" si="9" ref="O23:O34">IF(N23=0,"",IF(G23="TH vận hành xe","X.Sơn","A10-T4"))</f>
        <v>A10-T4</v>
      </c>
      <c r="P23" s="53">
        <v>1</v>
      </c>
      <c r="Q23" s="28" t="str">
        <f aca="true" t="shared" si="10" ref="Q23:Q34">IF(P23=0,"",IF(G23="TH vận hành xe","X.Sơn","A10-T4"))</f>
        <v>A10-T4</v>
      </c>
      <c r="R23" s="33"/>
      <c r="S23" s="30">
        <f aca="true" t="shared" si="11" ref="S23:S34">IF(R23=0,"",IF(G23="TH vận hành xe","X.Sơn","A10-T4"))</f>
      </c>
      <c r="T23" s="32"/>
      <c r="U23" s="28">
        <f aca="true" t="shared" si="12" ref="U23:U34">IF(T23=0,"",IF(G23="TH vận hành xe","X.Sơn","A10-T4"))</f>
      </c>
      <c r="V23" s="36" t="s">
        <v>41</v>
      </c>
      <c r="W23" s="18"/>
    </row>
    <row r="24" spans="1:23" s="45" customFormat="1" ht="30" customHeight="1">
      <c r="A24" s="26"/>
      <c r="B24" s="16" t="s">
        <v>6</v>
      </c>
      <c r="C24" s="16">
        <v>10</v>
      </c>
      <c r="D24" s="20" t="s">
        <v>13</v>
      </c>
      <c r="E24" s="17">
        <v>1</v>
      </c>
      <c r="F24" s="38"/>
      <c r="G24" s="19" t="s">
        <v>39</v>
      </c>
      <c r="H24" s="27">
        <v>2</v>
      </c>
      <c r="I24" s="28" t="str">
        <f t="shared" si="0"/>
        <v>A10-T4</v>
      </c>
      <c r="J24" s="29"/>
      <c r="K24" s="30">
        <f t="shared" si="7"/>
      </c>
      <c r="L24" s="31"/>
      <c r="M24" s="28">
        <f t="shared" si="8"/>
      </c>
      <c r="N24" s="33"/>
      <c r="O24" s="30">
        <f t="shared" si="9"/>
      </c>
      <c r="P24" s="53"/>
      <c r="Q24" s="28">
        <f t="shared" si="10"/>
      </c>
      <c r="R24" s="33"/>
      <c r="S24" s="30">
        <f t="shared" si="11"/>
      </c>
      <c r="T24" s="32"/>
      <c r="U24" s="28">
        <f t="shared" si="12"/>
      </c>
      <c r="V24" s="36" t="s">
        <v>41</v>
      </c>
      <c r="W24" s="18"/>
    </row>
    <row r="25" spans="1:23" s="45" customFormat="1" ht="30" customHeight="1">
      <c r="A25" s="26"/>
      <c r="B25" s="16" t="s">
        <v>6</v>
      </c>
      <c r="C25" s="16">
        <v>10</v>
      </c>
      <c r="D25" s="20" t="s">
        <v>13</v>
      </c>
      <c r="E25" s="17">
        <v>2</v>
      </c>
      <c r="F25" s="38"/>
      <c r="G25" s="19" t="s">
        <v>39</v>
      </c>
      <c r="H25" s="27">
        <v>1</v>
      </c>
      <c r="I25" s="28" t="str">
        <f t="shared" si="0"/>
        <v>A10-T4</v>
      </c>
      <c r="J25" s="29"/>
      <c r="K25" s="30">
        <f t="shared" si="7"/>
      </c>
      <c r="L25" s="31"/>
      <c r="M25" s="28">
        <f t="shared" si="8"/>
      </c>
      <c r="N25" s="33"/>
      <c r="O25" s="30">
        <f t="shared" si="9"/>
      </c>
      <c r="P25" s="53"/>
      <c r="Q25" s="28">
        <f t="shared" si="10"/>
      </c>
      <c r="R25" s="33"/>
      <c r="S25" s="30">
        <f t="shared" si="11"/>
      </c>
      <c r="T25" s="32"/>
      <c r="U25" s="28">
        <f t="shared" si="12"/>
      </c>
      <c r="V25" s="36" t="s">
        <v>35</v>
      </c>
      <c r="W25" s="18"/>
    </row>
    <row r="26" spans="1:23" s="45" customFormat="1" ht="30" customHeight="1">
      <c r="A26" s="26"/>
      <c r="B26" s="16" t="s">
        <v>6</v>
      </c>
      <c r="C26" s="16">
        <v>10</v>
      </c>
      <c r="D26" s="20" t="s">
        <v>13</v>
      </c>
      <c r="E26" s="17">
        <v>2</v>
      </c>
      <c r="F26" s="38"/>
      <c r="G26" s="19" t="s">
        <v>39</v>
      </c>
      <c r="H26" s="27">
        <v>2</v>
      </c>
      <c r="I26" s="28" t="str">
        <f t="shared" si="0"/>
        <v>A10-T4</v>
      </c>
      <c r="J26" s="29">
        <v>2</v>
      </c>
      <c r="K26" s="30" t="str">
        <f t="shared" si="7"/>
        <v>A10-T4</v>
      </c>
      <c r="L26" s="31">
        <v>2</v>
      </c>
      <c r="M26" s="28" t="str">
        <f t="shared" si="8"/>
        <v>A10-T4</v>
      </c>
      <c r="N26" s="33">
        <v>2</v>
      </c>
      <c r="O26" s="30" t="str">
        <f t="shared" si="9"/>
        <v>A10-T4</v>
      </c>
      <c r="P26" s="53">
        <v>2</v>
      </c>
      <c r="Q26" s="28" t="str">
        <f t="shared" si="10"/>
        <v>A10-T4</v>
      </c>
      <c r="R26" s="33"/>
      <c r="S26" s="30">
        <f t="shared" si="11"/>
      </c>
      <c r="T26" s="32"/>
      <c r="U26" s="28">
        <f t="shared" si="12"/>
      </c>
      <c r="V26" s="36" t="s">
        <v>35</v>
      </c>
      <c r="W26" s="44"/>
    </row>
    <row r="27" spans="1:23" s="45" customFormat="1" ht="30" customHeight="1">
      <c r="A27" s="26"/>
      <c r="B27" s="16" t="s">
        <v>6</v>
      </c>
      <c r="C27" s="16">
        <v>10</v>
      </c>
      <c r="D27" s="20" t="s">
        <v>14</v>
      </c>
      <c r="E27" s="17">
        <v>1</v>
      </c>
      <c r="F27" s="38"/>
      <c r="G27" s="19" t="s">
        <v>39</v>
      </c>
      <c r="H27" s="27">
        <v>3</v>
      </c>
      <c r="I27" s="28" t="str">
        <f t="shared" si="0"/>
        <v>A10-T4</v>
      </c>
      <c r="J27" s="29">
        <v>3</v>
      </c>
      <c r="K27" s="30" t="str">
        <f t="shared" si="7"/>
        <v>A10-T4</v>
      </c>
      <c r="L27" s="31">
        <v>3</v>
      </c>
      <c r="M27" s="28" t="str">
        <f t="shared" si="8"/>
        <v>A10-T4</v>
      </c>
      <c r="N27" s="33">
        <v>1</v>
      </c>
      <c r="O27" s="30" t="str">
        <f t="shared" si="9"/>
        <v>A10-T4</v>
      </c>
      <c r="P27" s="53">
        <v>2</v>
      </c>
      <c r="Q27" s="28" t="str">
        <f t="shared" si="10"/>
        <v>A10-T4</v>
      </c>
      <c r="R27" s="33"/>
      <c r="S27" s="30">
        <f t="shared" si="11"/>
      </c>
      <c r="T27" s="32"/>
      <c r="U27" s="28">
        <f t="shared" si="12"/>
      </c>
      <c r="V27" s="36" t="s">
        <v>36</v>
      </c>
      <c r="W27" s="18"/>
    </row>
    <row r="28" spans="1:23" s="45" customFormat="1" ht="30" customHeight="1">
      <c r="A28" s="26"/>
      <c r="B28" s="16" t="s">
        <v>6</v>
      </c>
      <c r="C28" s="16">
        <v>10</v>
      </c>
      <c r="D28" s="20" t="s">
        <v>14</v>
      </c>
      <c r="E28" s="17">
        <v>1</v>
      </c>
      <c r="F28" s="38"/>
      <c r="G28" s="19" t="s">
        <v>39</v>
      </c>
      <c r="H28" s="27"/>
      <c r="I28" s="28">
        <f t="shared" si="0"/>
      </c>
      <c r="J28" s="29"/>
      <c r="K28" s="30">
        <f t="shared" si="7"/>
      </c>
      <c r="L28" s="31"/>
      <c r="M28" s="28">
        <f t="shared" si="8"/>
      </c>
      <c r="N28" s="33">
        <v>2</v>
      </c>
      <c r="O28" s="30" t="str">
        <f t="shared" si="9"/>
        <v>A10-T4</v>
      </c>
      <c r="P28" s="53"/>
      <c r="Q28" s="28">
        <f t="shared" si="10"/>
      </c>
      <c r="R28" s="33"/>
      <c r="S28" s="30">
        <f t="shared" si="11"/>
      </c>
      <c r="T28" s="32"/>
      <c r="U28" s="28">
        <f t="shared" si="12"/>
      </c>
      <c r="V28" s="36" t="s">
        <v>36</v>
      </c>
      <c r="W28" s="44"/>
    </row>
    <row r="29" spans="1:23" s="45" customFormat="1" ht="30" customHeight="1">
      <c r="A29" s="26"/>
      <c r="B29" s="16" t="s">
        <v>6</v>
      </c>
      <c r="C29" s="16">
        <v>10</v>
      </c>
      <c r="D29" s="20" t="s">
        <v>14</v>
      </c>
      <c r="E29" s="17">
        <v>2</v>
      </c>
      <c r="F29" s="38"/>
      <c r="G29" s="19" t="s">
        <v>39</v>
      </c>
      <c r="H29" s="27">
        <v>2</v>
      </c>
      <c r="I29" s="28" t="str">
        <f t="shared" si="0"/>
        <v>A10-T4</v>
      </c>
      <c r="J29" s="29">
        <v>2</v>
      </c>
      <c r="K29" s="30" t="str">
        <f t="shared" si="7"/>
        <v>A10-T4</v>
      </c>
      <c r="L29" s="27">
        <v>2</v>
      </c>
      <c r="M29" s="28" t="str">
        <f t="shared" si="8"/>
        <v>A10-T4</v>
      </c>
      <c r="N29" s="29">
        <v>2</v>
      </c>
      <c r="O29" s="30" t="str">
        <f t="shared" si="9"/>
        <v>A10-T4</v>
      </c>
      <c r="P29" s="53">
        <v>2</v>
      </c>
      <c r="Q29" s="28" t="str">
        <f t="shared" si="10"/>
        <v>A10-T4</v>
      </c>
      <c r="R29" s="29"/>
      <c r="S29" s="30">
        <f t="shared" si="11"/>
      </c>
      <c r="T29" s="32"/>
      <c r="U29" s="28">
        <f t="shared" si="12"/>
      </c>
      <c r="V29" s="36" t="s">
        <v>12</v>
      </c>
      <c r="W29" s="18"/>
    </row>
    <row r="30" spans="1:23" s="45" customFormat="1" ht="30" customHeight="1">
      <c r="A30" s="26"/>
      <c r="B30" s="16" t="s">
        <v>6</v>
      </c>
      <c r="C30" s="16">
        <v>10</v>
      </c>
      <c r="D30" s="20" t="s">
        <v>14</v>
      </c>
      <c r="E30" s="17">
        <v>2</v>
      </c>
      <c r="F30" s="38"/>
      <c r="G30" s="19" t="s">
        <v>39</v>
      </c>
      <c r="H30" s="27">
        <v>1</v>
      </c>
      <c r="I30" s="28" t="str">
        <f t="shared" si="0"/>
        <v>A10-T4</v>
      </c>
      <c r="J30" s="29"/>
      <c r="K30" s="30">
        <f t="shared" si="7"/>
      </c>
      <c r="L30" s="31"/>
      <c r="M30" s="28">
        <f t="shared" si="8"/>
      </c>
      <c r="N30" s="33"/>
      <c r="O30" s="30">
        <f t="shared" si="9"/>
      </c>
      <c r="P30" s="53"/>
      <c r="Q30" s="28">
        <f t="shared" si="10"/>
      </c>
      <c r="R30" s="33"/>
      <c r="S30" s="30">
        <f t="shared" si="11"/>
      </c>
      <c r="T30" s="32"/>
      <c r="U30" s="28">
        <f t="shared" si="12"/>
      </c>
      <c r="V30" s="36" t="s">
        <v>12</v>
      </c>
      <c r="W30" s="44"/>
    </row>
    <row r="31" spans="1:23" s="52" customFormat="1" ht="30" customHeight="1">
      <c r="A31" s="26"/>
      <c r="B31" s="16" t="s">
        <v>6</v>
      </c>
      <c r="C31" s="16">
        <v>10</v>
      </c>
      <c r="D31" s="20" t="s">
        <v>15</v>
      </c>
      <c r="E31" s="17">
        <v>1</v>
      </c>
      <c r="F31" s="38"/>
      <c r="G31" s="19" t="s">
        <v>39</v>
      </c>
      <c r="H31" s="27">
        <v>2</v>
      </c>
      <c r="I31" s="28" t="str">
        <f t="shared" si="0"/>
        <v>A10-T4</v>
      </c>
      <c r="J31" s="29"/>
      <c r="K31" s="30">
        <f t="shared" si="7"/>
      </c>
      <c r="L31" s="31"/>
      <c r="M31" s="28">
        <f t="shared" si="8"/>
      </c>
      <c r="N31" s="33"/>
      <c r="O31" s="30">
        <f t="shared" si="9"/>
      </c>
      <c r="P31" s="53"/>
      <c r="Q31" s="28">
        <f t="shared" si="10"/>
      </c>
      <c r="R31" s="33"/>
      <c r="S31" s="30">
        <f t="shared" si="11"/>
      </c>
      <c r="T31" s="32"/>
      <c r="U31" s="28">
        <f t="shared" si="12"/>
      </c>
      <c r="V31" s="36" t="s">
        <v>34</v>
      </c>
      <c r="W31" s="18"/>
    </row>
    <row r="32" spans="1:23" s="52" customFormat="1" ht="30" customHeight="1">
      <c r="A32" s="51"/>
      <c r="B32" s="16" t="s">
        <v>6</v>
      </c>
      <c r="C32" s="16">
        <v>10</v>
      </c>
      <c r="D32" s="20" t="s">
        <v>15</v>
      </c>
      <c r="E32" s="17">
        <v>1</v>
      </c>
      <c r="F32" s="38"/>
      <c r="G32" s="19" t="s">
        <v>39</v>
      </c>
      <c r="H32" s="27">
        <v>1</v>
      </c>
      <c r="I32" s="28" t="str">
        <f t="shared" si="0"/>
        <v>A10-T4</v>
      </c>
      <c r="J32" s="29">
        <v>1</v>
      </c>
      <c r="K32" s="30" t="str">
        <f t="shared" si="7"/>
        <v>A10-T4</v>
      </c>
      <c r="L32" s="31">
        <v>1</v>
      </c>
      <c r="M32" s="28" t="str">
        <f t="shared" si="8"/>
        <v>A10-T4</v>
      </c>
      <c r="N32" s="33">
        <v>1</v>
      </c>
      <c r="O32" s="30" t="str">
        <f t="shared" si="9"/>
        <v>A10-T4</v>
      </c>
      <c r="P32" s="53">
        <v>1</v>
      </c>
      <c r="Q32" s="28" t="str">
        <f t="shared" si="10"/>
        <v>A10-T4</v>
      </c>
      <c r="R32" s="33"/>
      <c r="S32" s="30">
        <f t="shared" si="11"/>
      </c>
      <c r="T32" s="32"/>
      <c r="U32" s="28">
        <f t="shared" si="12"/>
      </c>
      <c r="V32" s="36" t="s">
        <v>34</v>
      </c>
      <c r="W32" s="44"/>
    </row>
    <row r="33" spans="1:23" s="52" customFormat="1" ht="30" customHeight="1">
      <c r="A33" s="51"/>
      <c r="B33" s="39" t="s">
        <v>6</v>
      </c>
      <c r="C33" s="39">
        <v>10</v>
      </c>
      <c r="D33" s="40" t="s">
        <v>15</v>
      </c>
      <c r="E33" s="41">
        <v>2</v>
      </c>
      <c r="F33" s="34"/>
      <c r="G33" s="19" t="s">
        <v>39</v>
      </c>
      <c r="H33" s="37">
        <v>1</v>
      </c>
      <c r="I33" s="55" t="str">
        <f>IF(H33=0,"",IF(G33="TH vận hành xe","X.Sơn","A10-T4"))</f>
        <v>A10-T4</v>
      </c>
      <c r="J33" s="46"/>
      <c r="K33" s="56">
        <f>IF(J33=0,"",IF(G33="TH vận hành xe","X.Sơn","A10-T4"))</f>
      </c>
      <c r="L33" s="35"/>
      <c r="M33" s="55">
        <f>IF(L33=0,"",IF(G33="TH vận hành xe","X.Sơn","A10-T4"))</f>
      </c>
      <c r="N33" s="47"/>
      <c r="O33" s="56">
        <f>IF(N33=0,"",IF(G33="TH vận hành xe","X.Sơn","A10-T4"))</f>
      </c>
      <c r="P33" s="54"/>
      <c r="Q33" s="55">
        <f>IF(P33=0,"",IF(G33="TH vận hành xe","X.Sơn","A10-T4"))</f>
      </c>
      <c r="R33" s="47"/>
      <c r="S33" s="56">
        <f>IF(R33=0,"",IF(G33="TH vận hành xe","X.Sơn","A10-T4"))</f>
      </c>
      <c r="T33" s="43"/>
      <c r="U33" s="55">
        <f>IF(T33=0,"",IF(G33="TH vận hành xe","X.Sơn","A10-T4"))</f>
      </c>
      <c r="V33" s="36" t="s">
        <v>40</v>
      </c>
      <c r="W33" s="44"/>
    </row>
    <row r="34" spans="1:23" s="45" customFormat="1" ht="30" customHeight="1">
      <c r="A34" s="50"/>
      <c r="B34" s="39" t="s">
        <v>6</v>
      </c>
      <c r="C34" s="39">
        <v>10</v>
      </c>
      <c r="D34" s="40" t="s">
        <v>15</v>
      </c>
      <c r="E34" s="41">
        <v>2</v>
      </c>
      <c r="F34" s="34"/>
      <c r="G34" s="19" t="s">
        <v>39</v>
      </c>
      <c r="H34" s="37">
        <v>2</v>
      </c>
      <c r="I34" s="55" t="str">
        <f t="shared" si="0"/>
        <v>A10-T4</v>
      </c>
      <c r="J34" s="46"/>
      <c r="K34" s="56"/>
      <c r="L34" s="35">
        <v>2</v>
      </c>
      <c r="M34" s="55" t="str">
        <f t="shared" si="8"/>
        <v>A10-T4</v>
      </c>
      <c r="N34" s="47">
        <v>2</v>
      </c>
      <c r="O34" s="56" t="str">
        <f t="shared" si="9"/>
        <v>A10-T4</v>
      </c>
      <c r="P34" s="54">
        <v>2</v>
      </c>
      <c r="Q34" s="55" t="str">
        <f t="shared" si="10"/>
        <v>A10-T4</v>
      </c>
      <c r="R34" s="47">
        <v>1</v>
      </c>
      <c r="S34" s="56" t="str">
        <f t="shared" si="11"/>
        <v>A10-T4</v>
      </c>
      <c r="T34" s="43"/>
      <c r="U34" s="55">
        <f t="shared" si="12"/>
      </c>
      <c r="V34" s="36" t="s">
        <v>40</v>
      </c>
      <c r="W34" s="44"/>
    </row>
    <row r="39" spans="8:14" ht="15">
      <c r="H39" s="84" t="s">
        <v>27</v>
      </c>
      <c r="I39" s="84"/>
      <c r="J39" s="84"/>
      <c r="K39" s="84"/>
      <c r="L39" s="84"/>
      <c r="M39" s="84"/>
      <c r="N39" s="84"/>
    </row>
    <row r="40" spans="8:23" ht="15">
      <c r="H40" s="86">
        <v>2</v>
      </c>
      <c r="I40" s="86"/>
      <c r="J40" s="87">
        <v>3</v>
      </c>
      <c r="K40" s="87"/>
      <c r="L40" s="88">
        <v>4</v>
      </c>
      <c r="M40" s="88"/>
      <c r="N40" s="87">
        <v>5</v>
      </c>
      <c r="O40" s="87"/>
      <c r="P40" s="88">
        <v>6</v>
      </c>
      <c r="Q40" s="88"/>
      <c r="R40" s="87">
        <v>7</v>
      </c>
      <c r="S40" s="87"/>
      <c r="T40" s="89" t="s">
        <v>5</v>
      </c>
      <c r="U40" s="89"/>
      <c r="W40" s="2">
        <f>SUM(H41:U43)+SUM(H48:U50)+3</f>
        <v>63</v>
      </c>
    </row>
    <row r="41" spans="6:21" ht="15">
      <c r="F41" s="85" t="s">
        <v>28</v>
      </c>
      <c r="G41" s="6" t="s">
        <v>29</v>
      </c>
      <c r="H41" s="86">
        <f>_xlfn.COUNTIFS($H$7:$H$34,"=1",$I$7:$I$34,"=A10-T4")</f>
        <v>8</v>
      </c>
      <c r="I41" s="86"/>
      <c r="J41" s="87">
        <f>_xlfn.COUNTIFS($J$7:$J$34,"=1",$K$7:$K$34,"=A10-T4")</f>
        <v>4</v>
      </c>
      <c r="K41" s="87"/>
      <c r="L41" s="86">
        <f>_xlfn.COUNTIFS($L$7:$L$34,"=1",$M$7:$M$34,"=A10-T4")</f>
        <v>2</v>
      </c>
      <c r="M41" s="86"/>
      <c r="N41" s="87">
        <f>_xlfn.COUNTIFS($N$7:$N$34,"=1",$O$7:$O$34,"=A10-T4")</f>
        <v>4</v>
      </c>
      <c r="O41" s="87"/>
      <c r="P41" s="86">
        <f>_xlfn.COUNTIFS($P$7:$P$34,"=1",$Q$7:$Q$34,"=A10-T4")</f>
        <v>4</v>
      </c>
      <c r="Q41" s="86"/>
      <c r="R41" s="87">
        <f>_xlfn.COUNTIFS($R$7:$R$34,"=1",$S$7:$S$34,"=A10-T4")</f>
        <v>3</v>
      </c>
      <c r="S41" s="87"/>
      <c r="T41" s="86">
        <f>_xlfn.COUNTIFS($T$7:$T$34,"=1",$U$7:$U$34,"=A10-T4")</f>
        <v>0</v>
      </c>
      <c r="U41" s="86"/>
    </row>
    <row r="42" spans="6:21" ht="15">
      <c r="F42" s="85"/>
      <c r="G42" s="6" t="s">
        <v>30</v>
      </c>
      <c r="H42" s="86">
        <f>_xlfn.COUNTIFS($H$7:$H$34,"=2",$I$7:$I$34,"=A10-T4")</f>
        <v>8</v>
      </c>
      <c r="I42" s="86"/>
      <c r="J42" s="87">
        <f>_xlfn.COUNTIFS($J$7:$J$34,"=2",$K$7:$K$34,"=A10-T4")</f>
        <v>5</v>
      </c>
      <c r="K42" s="87"/>
      <c r="L42" s="86">
        <f>_xlfn.COUNTIFS($L$7:$L$34,"=2",$M$7:$M$34,"=A10-T4")</f>
        <v>5</v>
      </c>
      <c r="M42" s="86"/>
      <c r="N42" s="87">
        <f>_xlfn.COUNTIFS($N$7:$N$34,"=2",$O$7:$O$34,"=A10-T4")</f>
        <v>7</v>
      </c>
      <c r="O42" s="87"/>
      <c r="P42" s="86">
        <f>_xlfn.COUNTIFS($P$7:$P$34,"=2",$Q$7:$Q$34,"=A10-T4")</f>
        <v>6</v>
      </c>
      <c r="Q42" s="86"/>
      <c r="R42" s="87">
        <f>_xlfn.COUNTIFS($R$7:$R$34,"=2",$S$7:$S$34,"=A10-T4")</f>
        <v>1</v>
      </c>
      <c r="S42" s="87"/>
      <c r="T42" s="86">
        <f>_xlfn.COUNTIFS($T$7:$T$34,"=2",$U$7:$U$34,"=A10-T4")</f>
        <v>0</v>
      </c>
      <c r="U42" s="86"/>
    </row>
    <row r="43" spans="6:21" ht="15">
      <c r="F43" s="85"/>
      <c r="G43" s="6" t="s">
        <v>31</v>
      </c>
      <c r="H43" s="86">
        <f>_xlfn.COUNTIFS($H$7:$H$34,"=3",$I$7:$I$34,"=A10-T4")</f>
        <v>1</v>
      </c>
      <c r="I43" s="86"/>
      <c r="J43" s="87">
        <f>_xlfn.COUNTIFS($J$7:$J$34,"=3",$K$7:$K$34,"=A10-T4")</f>
        <v>1</v>
      </c>
      <c r="K43" s="87"/>
      <c r="L43" s="86">
        <f>_xlfn.COUNTIFS($L$7:$L$34,"=3",$M$7:$M$34,"=A10-T4")</f>
        <v>1</v>
      </c>
      <c r="M43" s="86"/>
      <c r="N43" s="87">
        <f>_xlfn.COUNTIFS($N$7:$N$34,"=3",$O$7:$O$34,"=A10-T4")</f>
        <v>0</v>
      </c>
      <c r="O43" s="87"/>
      <c r="P43" s="86">
        <f>_xlfn.COUNTIFS($P$7:$P$34,"=3",$Q$7:$Q$34,"=A10-T4")</f>
        <v>0</v>
      </c>
      <c r="Q43" s="86"/>
      <c r="R43" s="87">
        <f>_xlfn.COUNTIFS($R$7:$R$34,"=3",$S$7:$S$34,"=A10-T4")</f>
        <v>0</v>
      </c>
      <c r="S43" s="87"/>
      <c r="T43" s="86">
        <f>_xlfn.COUNTIFS($T$7:$T$34,"=3",$U$7:$U$34,"=A10-T4")</f>
        <v>0</v>
      </c>
      <c r="U43" s="86"/>
    </row>
    <row r="46" spans="6:14" ht="15">
      <c r="F46" s="25"/>
      <c r="H46" s="84" t="s">
        <v>27</v>
      </c>
      <c r="I46" s="84"/>
      <c r="J46" s="84"/>
      <c r="K46" s="84"/>
      <c r="L46" s="84"/>
      <c r="M46" s="84"/>
      <c r="N46" s="84"/>
    </row>
    <row r="47" spans="6:21" ht="15">
      <c r="F47" s="25"/>
      <c r="H47" s="86">
        <v>2</v>
      </c>
      <c r="I47" s="86"/>
      <c r="J47" s="87">
        <v>3</v>
      </c>
      <c r="K47" s="87"/>
      <c r="L47" s="88">
        <v>4</v>
      </c>
      <c r="M47" s="88"/>
      <c r="N47" s="87">
        <v>5</v>
      </c>
      <c r="O47" s="87"/>
      <c r="P47" s="88">
        <v>6</v>
      </c>
      <c r="Q47" s="88"/>
      <c r="R47" s="87">
        <v>7</v>
      </c>
      <c r="S47" s="87"/>
      <c r="T47" s="89" t="s">
        <v>5</v>
      </c>
      <c r="U47" s="89"/>
    </row>
    <row r="48" spans="6:21" ht="15">
      <c r="F48" s="85" t="s">
        <v>32</v>
      </c>
      <c r="G48" s="6" t="s">
        <v>29</v>
      </c>
      <c r="H48" s="86">
        <f>_xlfn.COUNTIFS($H$7:$H$34,"=1",$I$7:$I$34,"=X.Sơn")</f>
        <v>0</v>
      </c>
      <c r="I48" s="86"/>
      <c r="J48" s="87">
        <f>_xlfn.COUNTIFS($J$7:$J$34,"=1",$K$7:$K$34,"=X.Sơn")</f>
        <v>0</v>
      </c>
      <c r="K48" s="87"/>
      <c r="L48" s="86">
        <f>_xlfn.COUNTIFS($L$7:$L$34,"=1",$M$7:$M$34,"=X.Sơn")</f>
        <v>0</v>
      </c>
      <c r="M48" s="86"/>
      <c r="N48" s="87">
        <f>_xlfn.COUNTIFS($N$7:$N$34,"=1",$O$7:$O$34,"=X.Sơn")</f>
        <v>0</v>
      </c>
      <c r="O48" s="87"/>
      <c r="P48" s="86">
        <f>_xlfn.COUNTIFS($P$7:$P$34,"=1",$Q$7:$Q$34,"=X.Sơn")</f>
        <v>0</v>
      </c>
      <c r="Q48" s="86"/>
      <c r="R48" s="87">
        <f>_xlfn.COUNTIFS($R$7:$R$34,"=1",$S$7:$S$34,"=X.Sơn")</f>
        <v>0</v>
      </c>
      <c r="S48" s="87"/>
      <c r="T48" s="86">
        <f>_xlfn.COUNTIFS($T$7:$T$34,"=1",$U$7:$U$34,"=X.Sơn")</f>
        <v>0</v>
      </c>
      <c r="U48" s="86"/>
    </row>
    <row r="49" spans="6:21" ht="15">
      <c r="F49" s="85"/>
      <c r="G49" s="6" t="s">
        <v>30</v>
      </c>
      <c r="H49" s="86">
        <f>_xlfn.COUNTIFS($H$7:$H$34,"=2",$I$7:$I$34,"=X.Sơn")</f>
        <v>0</v>
      </c>
      <c r="I49" s="86"/>
      <c r="J49" s="87">
        <f>_xlfn.COUNTIFS($J$7:$J$34,"=2",$K$7:$K$34,"=X.Sơn")</f>
        <v>0</v>
      </c>
      <c r="K49" s="87"/>
      <c r="L49" s="86">
        <f>_xlfn.COUNTIFS($L$7:$L$34,"=2",$M$7:$M$34,"=X.Sơn")</f>
        <v>0</v>
      </c>
      <c r="M49" s="86"/>
      <c r="N49" s="87">
        <f>_xlfn.COUNTIFS($N$7:$N$34,"=2",$O$7:$O$34,"=X.Sơn")</f>
        <v>0</v>
      </c>
      <c r="O49" s="87"/>
      <c r="P49" s="86">
        <f>_xlfn.COUNTIFS($P$7:$P$34,"=2",$Q$7:$Q$34,"=X.Sơn")</f>
        <v>0</v>
      </c>
      <c r="Q49" s="86"/>
      <c r="R49" s="87">
        <f>_xlfn.COUNTIFS($R$7:$R$34,"=2",$S$7:$S$34,"=X.Sơn")</f>
        <v>0</v>
      </c>
      <c r="S49" s="87"/>
      <c r="T49" s="86">
        <f>_xlfn.COUNTIFS($T$7:$T$34,"=2",$U$7:$U$34,"=X.Sơn")</f>
        <v>0</v>
      </c>
      <c r="U49" s="86"/>
    </row>
    <row r="50" spans="6:21" ht="15">
      <c r="F50" s="85"/>
      <c r="G50" s="6" t="s">
        <v>31</v>
      </c>
      <c r="H50" s="86">
        <f>_xlfn.COUNTIFS($H$7:$H$34,"=3",$I$7:$I$34,"=X.Sơn")</f>
        <v>0</v>
      </c>
      <c r="I50" s="86"/>
      <c r="J50" s="87">
        <f>_xlfn.COUNTIFS($J$7:$J$34,"=3",$K$7:$K$34,"=X.Sơn")</f>
        <v>0</v>
      </c>
      <c r="K50" s="87"/>
      <c r="L50" s="86">
        <f>_xlfn.COUNTIFS($L$7:$L$34,"=3",$M$7:$M$34,"=X.Sơn")</f>
        <v>0</v>
      </c>
      <c r="M50" s="86"/>
      <c r="N50" s="87">
        <f>_xlfn.COUNTIFS($N$7:$N$34,"=3",$O$7:$O$34,"=X.Sơn")</f>
        <v>0</v>
      </c>
      <c r="O50" s="87"/>
      <c r="P50" s="86">
        <f>_xlfn.COUNTIFS($P$7:$P$34,"=3",$Q$7:$Q$34,"=X.Sơn")</f>
        <v>0</v>
      </c>
      <c r="Q50" s="86"/>
      <c r="R50" s="87">
        <f>_xlfn.COUNTIFS($R$7:$R$34,"=3",$S$7:$S$34,"=X.Sơn")</f>
        <v>0</v>
      </c>
      <c r="S50" s="87"/>
      <c r="T50" s="86">
        <f>_xlfn.COUNTIFS($T$7:$T$34,"=3",$U$7:$U$34,"=X.Sơn")</f>
        <v>0</v>
      </c>
      <c r="U50" s="86"/>
    </row>
  </sheetData>
  <sheetProtection/>
  <autoFilter ref="A6:W34">
    <sortState ref="A7:W50">
      <sortCondition sortBy="value" ref="G7:G50"/>
    </sortState>
  </autoFilter>
  <mergeCells count="80">
    <mergeCell ref="H49:I49"/>
    <mergeCell ref="J49:K49"/>
    <mergeCell ref="J50:K50"/>
    <mergeCell ref="L50:M50"/>
    <mergeCell ref="N50:O50"/>
    <mergeCell ref="P50:Q50"/>
    <mergeCell ref="R50:S50"/>
    <mergeCell ref="T50:U50"/>
    <mergeCell ref="R49:S49"/>
    <mergeCell ref="R47:S47"/>
    <mergeCell ref="T47:U47"/>
    <mergeCell ref="R48:S48"/>
    <mergeCell ref="T48:U48"/>
    <mergeCell ref="T49:U49"/>
    <mergeCell ref="F48:F50"/>
    <mergeCell ref="H48:I48"/>
    <mergeCell ref="J48:K48"/>
    <mergeCell ref="L48:M48"/>
    <mergeCell ref="N48:O48"/>
    <mergeCell ref="P48:Q48"/>
    <mergeCell ref="L49:M49"/>
    <mergeCell ref="N49:O49"/>
    <mergeCell ref="P49:Q49"/>
    <mergeCell ref="H50:I50"/>
    <mergeCell ref="H46:N46"/>
    <mergeCell ref="H47:I47"/>
    <mergeCell ref="J47:K47"/>
    <mergeCell ref="L47:M47"/>
    <mergeCell ref="N47:O47"/>
    <mergeCell ref="P47:Q47"/>
    <mergeCell ref="P42:Q42"/>
    <mergeCell ref="R42:S42"/>
    <mergeCell ref="T42:U42"/>
    <mergeCell ref="T43:U43"/>
    <mergeCell ref="H43:I43"/>
    <mergeCell ref="J43:K43"/>
    <mergeCell ref="L43:M43"/>
    <mergeCell ref="N43:O43"/>
    <mergeCell ref="P43:Q43"/>
    <mergeCell ref="R43:S43"/>
    <mergeCell ref="P40:Q40"/>
    <mergeCell ref="R40:S40"/>
    <mergeCell ref="T40:U40"/>
    <mergeCell ref="H41:I41"/>
    <mergeCell ref="J41:K41"/>
    <mergeCell ref="L41:M41"/>
    <mergeCell ref="N41:O41"/>
    <mergeCell ref="P41:Q41"/>
    <mergeCell ref="R41:S41"/>
    <mergeCell ref="T41:U41"/>
    <mergeCell ref="H39:N39"/>
    <mergeCell ref="F41:F43"/>
    <mergeCell ref="H40:I40"/>
    <mergeCell ref="J40:K40"/>
    <mergeCell ref="L40:M40"/>
    <mergeCell ref="N40:O40"/>
    <mergeCell ref="H42:I42"/>
    <mergeCell ref="J42:K42"/>
    <mergeCell ref="L42:M42"/>
    <mergeCell ref="N42:O42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8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2017-12-28T02:30:35Z</dcterms:modified>
  <cp:category/>
  <cp:version/>
  <cp:contentType/>
  <cp:contentStatus/>
</cp:coreProperties>
</file>