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500" activeTab="0"/>
  </bookViews>
  <sheets>
    <sheet name="TKB TH (2)" sheetId="1" r:id="rId1"/>
  </sheets>
  <definedNames>
    <definedName name="_xlnm._FilterDatabase" localSheetId="0" hidden="1">'TKB TH (2)'!$A$6:$W$80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<sst xmlns="http://schemas.openxmlformats.org/spreadsheetml/2006/main" count="344" uniqueCount="84">
  <si>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</si>
  <si>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</si>
  <si>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</si>
  <si>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</si>
  <si>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</si>
  <si>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</si>
  <si>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</si>
  <si>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</si>
  <si>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</si>
  <si>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</si>
  <si>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</si>
  <si>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</si>
  <si>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</si>
  <si>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</si>
  <si>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</si>
  <si>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</si>
  <si>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</si>
  <si>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</si>
  <si>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</si>
  <si>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</si>
  <si>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</si>
  <si>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</si>
  <si>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</si>
  <si>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</si>
  <si>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</si>
  <si>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</si>
  <si>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</si>
  <si>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C.Đ.Hùng</t>
  </si>
  <si>
    <t>N.M.Thắng</t>
  </si>
  <si>
    <t>N.P.Trường</t>
  </si>
  <si>
    <t>N.T.Vinh</t>
  </si>
  <si>
    <t>N.T.Anh</t>
  </si>
  <si>
    <t>T.Đ.Phong</t>
  </si>
  <si>
    <t>ĐH</t>
  </si>
  <si>
    <t>CL</t>
  </si>
  <si>
    <t>Đ.C.Thành</t>
  </si>
  <si>
    <t>N.X.Tuấn</t>
  </si>
  <si>
    <t>L.Đ.Mạnh</t>
  </si>
  <si>
    <t>B.V.Chinh</t>
  </si>
  <si>
    <t>N.T.Nghĩa</t>
  </si>
  <si>
    <t>N.Q.Tạo</t>
  </si>
  <si>
    <t>TH KTV điện ô tô</t>
  </si>
  <si>
    <t>P.H.Bình</t>
  </si>
  <si>
    <t>N.V.Toàn</t>
  </si>
  <si>
    <t>P.V.Đoàn</t>
  </si>
  <si>
    <t>CĐ</t>
  </si>
  <si>
    <t>0204136.1</t>
  </si>
  <si>
    <t>0204136.4</t>
  </si>
  <si>
    <t>0204136.5</t>
  </si>
  <si>
    <t>0204137.2</t>
  </si>
  <si>
    <t>TH.KTV động cơ</t>
  </si>
  <si>
    <t>Ô2</t>
  </si>
  <si>
    <t>N.T.Kiên</t>
  </si>
  <si>
    <t>Ô3</t>
  </si>
  <si>
    <t>CĐN</t>
  </si>
  <si>
    <t>0203121.1</t>
  </si>
  <si>
    <t>Kết cấu ô tô (TH)</t>
  </si>
  <si>
    <t>P.V.Thành</t>
  </si>
  <si>
    <t>0203121.2</t>
  </si>
  <si>
    <t>0203121.3</t>
  </si>
  <si>
    <t>0203121.4</t>
  </si>
  <si>
    <t>0203121.5</t>
  </si>
  <si>
    <t>V.H.Quân</t>
  </si>
  <si>
    <t>0203115.1</t>
  </si>
  <si>
    <t>HTĐ-ĐT ô tô</t>
  </si>
  <si>
    <t>V.N.Quỳnh</t>
  </si>
  <si>
    <t>Kết cấu động cơ (TH)</t>
  </si>
  <si>
    <t>AT5016.7</t>
  </si>
  <si>
    <t>AT5008.5</t>
  </si>
  <si>
    <t>TH HT Điều hòa ô tô</t>
  </si>
  <si>
    <t>AT5008.6</t>
  </si>
  <si>
    <t>TH Thân vỏ T-TEP</t>
  </si>
  <si>
    <t>AT5001.1</t>
  </si>
  <si>
    <t>AT5001.2</t>
  </si>
  <si>
    <t>HT Đ-ĐT ô tô CB</t>
  </si>
  <si>
    <t>HTPX điện tử</t>
  </si>
  <si>
    <t>(TUẦN: 11 -  Từ ngày 29 tháng 10 đến ngày 04 tháng 11 năm 2018)</t>
  </si>
  <si>
    <t>Kết cấu ô tô(TH)</t>
  </si>
  <si>
    <t>L.D.Long</t>
  </si>
  <si>
    <t>N.T.Bắc</t>
  </si>
  <si>
    <t>L.H.Chúc</t>
  </si>
  <si>
    <t>AT5001.3</t>
  </si>
  <si>
    <t>AT5001.4</t>
  </si>
  <si>
    <t>X.Điện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</si>
</sst>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7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Arial"/>
      <family val="2"/>
    </font>
    <font>
      <sz val="11"/>
      <name val="Calibri"/>
      <family val="2"/>
    </font>
    <font>
      <sz val="11"/>
      <color indexed="8"/>
      <name val="Cambria"/>
      <family val="1"/>
    </font>
    <font>
      <sz val="11"/>
      <color indexed="10"/>
      <name val="Cambria"/>
      <family val="1"/>
    </font>
    <font>
      <sz val="11"/>
      <color indexed="10"/>
      <name val="Arial"/>
      <family val="2"/>
    </font>
    <font>
      <sz val="11"/>
      <color indexed="10"/>
      <name val="Tahoma"/>
      <family val="2"/>
    </font>
    <font>
      <sz val="11"/>
      <color indexed="4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Times New Roman"/>
      <family val="1"/>
    </font>
    <font>
      <sz val="9"/>
      <color rgb="FFFF0000"/>
      <name val="Arial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sz val="11"/>
      <color rgb="FFFF0000"/>
      <name val="Arial"/>
      <family val="2"/>
    </font>
    <font>
      <sz val="11"/>
      <color rgb="FFFF0000"/>
      <name val="Tahoma"/>
      <family val="2"/>
    </font>
    <font>
      <sz val="11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64" fillId="33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 horizontal="left"/>
    </xf>
    <xf numFmtId="0" fontId="65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64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66" fillId="0" borderId="10" xfId="0" applyFont="1" applyBorder="1" applyAlignment="1">
      <alignment horizontal="left"/>
    </xf>
    <xf numFmtId="0" fontId="67" fillId="33" borderId="10" xfId="0" applyFont="1" applyFill="1" applyBorder="1" applyAlignment="1">
      <alignment wrapText="1"/>
    </xf>
    <xf numFmtId="0" fontId="66" fillId="0" borderId="0" xfId="0" applyFont="1" applyBorder="1" applyAlignment="1">
      <alignment/>
    </xf>
    <xf numFmtId="0" fontId="65" fillId="0" borderId="10" xfId="0" applyFont="1" applyBorder="1" applyAlignment="1">
      <alignment horizontal="center" wrapText="1"/>
    </xf>
    <xf numFmtId="0" fontId="65" fillId="0" borderId="15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70" fillId="33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13" fillId="33" borderId="10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39" fillId="0" borderId="10" xfId="0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justify" vertical="center" wrapText="1"/>
    </xf>
    <xf numFmtId="0" fontId="72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/>
    </xf>
    <xf numFmtId="0" fontId="66" fillId="33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justify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4" fillId="33" borderId="0" xfId="0" applyFont="1" applyFill="1" applyAlignment="1">
      <alignment horizontal="center"/>
    </xf>
    <xf numFmtId="0" fontId="64" fillId="0" borderId="0" xfId="0" applyFont="1" applyAlignment="1">
      <alignment horizontal="center" vertical="center"/>
    </xf>
    <xf numFmtId="0" fontId="64" fillId="33" borderId="10" xfId="0" applyFont="1" applyFill="1" applyBorder="1" applyAlignment="1">
      <alignment horizontal="center"/>
    </xf>
    <xf numFmtId="0" fontId="64" fillId="35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L9" sqref="L9"/>
    </sheetView>
  </sheetViews>
  <sheetFormatPr defaultColWidth="9.140625" defaultRowHeight="15"/>
  <cols>
    <col min="1" max="1" width="4.7109375" style="3" customWidth="1"/>
    <col min="2" max="2" width="5.7109375" style="4" customWidth="1"/>
    <col min="3" max="3" width="4.7109375" style="4" customWidth="1"/>
    <col min="4" max="4" width="9.8515625" style="4" customWidth="1"/>
    <col min="5" max="5" width="4.8515625" style="4" customWidth="1"/>
    <col min="6" max="6" width="5.57421875" style="5" customWidth="1"/>
    <col min="7" max="7" width="15.7109375" style="6" customWidth="1"/>
    <col min="8" max="9" width="4.28125" style="7" customWidth="1"/>
    <col min="10" max="11" width="4.28125" style="21" customWidth="1"/>
    <col min="12" max="13" width="4.28125" style="7" customWidth="1"/>
    <col min="14" max="15" width="4.28125" style="22" customWidth="1"/>
    <col min="16" max="17" width="4.28125" style="8" customWidth="1"/>
    <col min="18" max="19" width="4.28125" style="21" customWidth="1"/>
    <col min="20" max="21" width="4.28125" style="4" customWidth="1"/>
    <col min="22" max="22" width="14.140625" style="9" customWidth="1"/>
    <col min="23" max="23" width="10.7109375" style="2" customWidth="1"/>
    <col min="24" max="16384" width="9.140625" style="2" customWidth="1"/>
  </cols>
  <sheetData>
    <row r="1" spans="1:23" s="1" customFormat="1" ht="2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s="1" customFormat="1" ht="18.75">
      <c r="A2" s="75" t="s">
        <v>76</v>
      </c>
      <c r="B2" s="75"/>
      <c r="C2" s="75"/>
      <c r="D2" s="75"/>
      <c r="E2" s="75"/>
      <c r="F2" s="75"/>
      <c r="G2" s="75"/>
      <c r="H2" s="75"/>
      <c r="I2" s="75"/>
      <c r="J2" s="76"/>
      <c r="K2" s="76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s="1" customFormat="1" ht="15.75">
      <c r="A3" s="77" t="s">
        <v>11</v>
      </c>
      <c r="B3" s="77"/>
      <c r="C3" s="77"/>
      <c r="D3" s="77"/>
      <c r="E3" s="77"/>
      <c r="F3" s="77"/>
      <c r="G3" s="77"/>
      <c r="H3" s="77"/>
      <c r="I3" s="77"/>
      <c r="J3" s="78"/>
      <c r="K3" s="78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23" ht="15.75" customHeight="1">
      <c r="A4" s="70" t="s">
        <v>1</v>
      </c>
      <c r="B4" s="70" t="s">
        <v>6</v>
      </c>
      <c r="C4" s="70" t="s">
        <v>7</v>
      </c>
      <c r="D4" s="70" t="s">
        <v>8</v>
      </c>
      <c r="E4" s="79" t="s">
        <v>2</v>
      </c>
      <c r="F4" s="81" t="s">
        <v>3</v>
      </c>
      <c r="G4" s="83" t="s">
        <v>10</v>
      </c>
      <c r="H4" s="64" t="s">
        <v>12</v>
      </c>
      <c r="I4" s="65"/>
      <c r="J4" s="66"/>
      <c r="K4" s="66"/>
      <c r="L4" s="65"/>
      <c r="M4" s="65"/>
      <c r="N4" s="65"/>
      <c r="O4" s="65"/>
      <c r="P4" s="65"/>
      <c r="Q4" s="65"/>
      <c r="R4" s="65"/>
      <c r="S4" s="65"/>
      <c r="T4" s="65"/>
      <c r="U4" s="67"/>
      <c r="V4" s="68" t="s">
        <v>9</v>
      </c>
      <c r="W4" s="70" t="s">
        <v>4</v>
      </c>
    </row>
    <row r="5" spans="1:23" ht="15.75" customHeight="1">
      <c r="A5" s="71"/>
      <c r="B5" s="71"/>
      <c r="C5" s="71"/>
      <c r="D5" s="71"/>
      <c r="E5" s="80"/>
      <c r="F5" s="82"/>
      <c r="G5" s="84"/>
      <c r="H5" s="62" t="s">
        <v>13</v>
      </c>
      <c r="I5" s="63"/>
      <c r="J5" s="72" t="s">
        <v>14</v>
      </c>
      <c r="K5" s="73"/>
      <c r="L5" s="62" t="s">
        <v>15</v>
      </c>
      <c r="M5" s="63"/>
      <c r="N5" s="72" t="s">
        <v>16</v>
      </c>
      <c r="O5" s="73"/>
      <c r="P5" s="62" t="s">
        <v>17</v>
      </c>
      <c r="Q5" s="63"/>
      <c r="R5" s="72" t="s">
        <v>18</v>
      </c>
      <c r="S5" s="73"/>
      <c r="T5" s="62" t="s">
        <v>5</v>
      </c>
      <c r="U5" s="63"/>
      <c r="V5" s="69"/>
      <c r="W5" s="71"/>
    </row>
    <row r="6" spans="1:23" ht="15.75" customHeight="1">
      <c r="A6" s="10"/>
      <c r="B6" s="13"/>
      <c r="C6" s="13"/>
      <c r="D6" s="13"/>
      <c r="E6" s="13"/>
      <c r="F6" s="14"/>
      <c r="G6" s="11"/>
      <c r="H6" s="16" t="s">
        <v>19</v>
      </c>
      <c r="I6" s="17" t="s">
        <v>20</v>
      </c>
      <c r="J6" s="18" t="s">
        <v>19</v>
      </c>
      <c r="K6" s="19" t="s">
        <v>20</v>
      </c>
      <c r="L6" s="16" t="s">
        <v>19</v>
      </c>
      <c r="M6" s="17" t="s">
        <v>20</v>
      </c>
      <c r="N6" s="18" t="s">
        <v>19</v>
      </c>
      <c r="O6" s="19" t="s">
        <v>20</v>
      </c>
      <c r="P6" s="16" t="s">
        <v>19</v>
      </c>
      <c r="Q6" s="17" t="s">
        <v>20</v>
      </c>
      <c r="R6" s="18" t="s">
        <v>19</v>
      </c>
      <c r="S6" s="19" t="s">
        <v>20</v>
      </c>
      <c r="T6" s="16" t="s">
        <v>19</v>
      </c>
      <c r="U6" s="17" t="s">
        <v>20</v>
      </c>
      <c r="V6" s="12"/>
      <c r="W6" s="15"/>
    </row>
    <row r="7" spans="1:23" s="25" customFormat="1" ht="30" customHeight="1">
      <c r="A7" s="26"/>
      <c r="B7" s="55" t="s">
        <v>45</v>
      </c>
      <c r="C7" s="55">
        <v>18</v>
      </c>
      <c r="D7" s="56">
        <v>204115.1</v>
      </c>
      <c r="E7" s="56">
        <v>1</v>
      </c>
      <c r="F7" s="56">
        <v>26</v>
      </c>
      <c r="G7" s="57" t="s">
        <v>74</v>
      </c>
      <c r="H7" s="58">
        <v>1</v>
      </c>
      <c r="I7" s="27" t="str">
        <f>IF(H7=0,"",IF(OR(G7="TH vận hành xe",G7="TH Thân vỏ T-TEP"),"X.Sơn","A10-T4"))</f>
        <v>A10-T4</v>
      </c>
      <c r="J7" s="58"/>
      <c r="K7" s="27">
        <f>IF(J7=0,"",IF(OR(G7="TH vận hành xe",G7="TH Thân vỏ T-TEP"),"X.Sơn","A10-T4"))</f>
      </c>
      <c r="L7" s="58"/>
      <c r="M7" s="27">
        <f aca="true" t="shared" si="0" ref="M7:M20">IF(L7=0,"",IF(OR(G7="TH vận hành xe",G7="TH Thân vỏ T-TEP"),"X.Sơn","A10-T4"))</f>
      </c>
      <c r="N7" s="59"/>
      <c r="O7" s="27">
        <f>IF(N7=0,"",IF(OR(G7="TH vận hành xe",G7="TH Thân vỏ T-TEP"),"X.Sơn","A10-T4"))</f>
      </c>
      <c r="P7" s="59"/>
      <c r="Q7" s="27">
        <f>IF(P7=0,"",IF(OR(G7="TH vận hành xe",G7="TH Thân vỏ T-TEP"),"X.Sơn","A10-T4"))</f>
      </c>
      <c r="R7" s="59"/>
      <c r="S7" s="27">
        <f>IF(R7=0,"",IF(OR(G7="TH vận hành xe",G7="TH Thân vỏ T-TEP"),"X.Sơn","A10-T4"))</f>
      </c>
      <c r="T7" s="59"/>
      <c r="U7" s="27">
        <f>IF(T7=0,"",IF(OR(G7="TH vận hành xe",G7="TH Thân vỏ T-TEP"),"X.Sơn","A10-T4"))</f>
      </c>
      <c r="V7" s="59" t="s">
        <v>27</v>
      </c>
      <c r="W7" s="24"/>
    </row>
    <row r="8" spans="1:23" s="25" customFormat="1" ht="30" customHeight="1">
      <c r="A8" s="26"/>
      <c r="B8" s="49" t="s">
        <v>45</v>
      </c>
      <c r="C8" s="49">
        <v>18</v>
      </c>
      <c r="D8" s="50">
        <v>204115.1</v>
      </c>
      <c r="E8" s="51">
        <v>2</v>
      </c>
      <c r="F8" s="51">
        <v>25</v>
      </c>
      <c r="G8" s="52" t="s">
        <v>74</v>
      </c>
      <c r="H8" s="61"/>
      <c r="I8" s="27"/>
      <c r="J8" s="61"/>
      <c r="K8" s="27">
        <f aca="true" t="shared" si="1" ref="K8:K76">IF(J8=0,"",IF(OR(G8="TH vận hành xe",G8="TH Thân vỏ T-TEP"),"X.Sơn","A10-T4"))</f>
      </c>
      <c r="L8" s="61">
        <v>2</v>
      </c>
      <c r="M8" s="27" t="str">
        <f t="shared" si="0"/>
        <v>A10-T4</v>
      </c>
      <c r="N8" s="60"/>
      <c r="O8" s="27">
        <f aca="true" t="shared" si="2" ref="O8:O78">IF(N8=0,"",IF(OR(G8="TH vận hành xe",G8="TH Thân vỏ T-TEP"),"X.Sơn","A10-T4"))</f>
      </c>
      <c r="P8" s="54"/>
      <c r="Q8" s="27">
        <f aca="true" t="shared" si="3" ref="Q8:Q78">IF(P8=0,"",IF(OR(G8="TH vận hành xe",G8="TH Thân vỏ T-TEP"),"X.Sơn","A10-T4"))</f>
      </c>
      <c r="R8" s="54"/>
      <c r="S8" s="27">
        <f aca="true" t="shared" si="4" ref="S8:S78">IF(R8=0,"",IF(OR(G8="TH vận hành xe",G8="TH Thân vỏ T-TEP"),"X.Sơn","A10-T4"))</f>
      </c>
      <c r="T8" s="54"/>
      <c r="U8" s="27">
        <f aca="true" t="shared" si="5" ref="U8:U78">IF(T8=0,"",IF(OR(G8="TH vận hành xe",G8="TH Thân vỏ T-TEP"),"X.Sơn","A10-T4"))</f>
      </c>
      <c r="V8" s="54" t="s">
        <v>32</v>
      </c>
      <c r="W8" s="24"/>
    </row>
    <row r="9" spans="1:23" s="25" customFormat="1" ht="30" customHeight="1">
      <c r="A9" s="26"/>
      <c r="B9" s="49" t="s">
        <v>45</v>
      </c>
      <c r="C9" s="49">
        <v>18</v>
      </c>
      <c r="D9" s="50">
        <v>204115.1</v>
      </c>
      <c r="E9" s="51">
        <v>3</v>
      </c>
      <c r="F9" s="51">
        <v>25</v>
      </c>
      <c r="G9" s="52" t="s">
        <v>74</v>
      </c>
      <c r="H9" s="61">
        <v>2</v>
      </c>
      <c r="I9" s="27" t="str">
        <f aca="true" t="shared" si="6" ref="I9:I76">IF(H9=0,"",IF(OR(G9="TH vận hành xe",G9="TH Thân vỏ T-TEP"),"X.Sơn","A10-T4"))</f>
        <v>A10-T4</v>
      </c>
      <c r="J9" s="61"/>
      <c r="K9" s="27">
        <f t="shared" si="1"/>
      </c>
      <c r="L9" s="61"/>
      <c r="M9" s="27">
        <f t="shared" si="0"/>
      </c>
      <c r="N9" s="54"/>
      <c r="O9" s="27">
        <f t="shared" si="2"/>
      </c>
      <c r="P9" s="54"/>
      <c r="Q9" s="27">
        <f t="shared" si="3"/>
      </c>
      <c r="R9" s="54"/>
      <c r="S9" s="27">
        <f t="shared" si="4"/>
      </c>
      <c r="T9" s="54"/>
      <c r="U9" s="27">
        <f t="shared" si="5"/>
      </c>
      <c r="V9" s="54" t="s">
        <v>43</v>
      </c>
      <c r="W9" s="24"/>
    </row>
    <row r="10" spans="1:23" s="47" customFormat="1" ht="30" customHeight="1">
      <c r="A10" s="26"/>
      <c r="B10" s="49" t="s">
        <v>45</v>
      </c>
      <c r="C10" s="49">
        <v>18</v>
      </c>
      <c r="D10" s="50">
        <v>204115.2</v>
      </c>
      <c r="E10" s="51">
        <v>1</v>
      </c>
      <c r="F10" s="51">
        <v>26</v>
      </c>
      <c r="G10" s="52" t="s">
        <v>74</v>
      </c>
      <c r="H10" s="58">
        <v>2</v>
      </c>
      <c r="I10" s="27" t="str">
        <f t="shared" si="6"/>
        <v>A10-T4</v>
      </c>
      <c r="J10" s="54"/>
      <c r="K10" s="27">
        <f t="shared" si="1"/>
      </c>
      <c r="L10" s="58"/>
      <c r="M10" s="27">
        <f t="shared" si="0"/>
      </c>
      <c r="N10" s="54"/>
      <c r="O10" s="27">
        <f t="shared" si="2"/>
      </c>
      <c r="P10" s="54"/>
      <c r="Q10" s="27">
        <f t="shared" si="3"/>
      </c>
      <c r="R10" s="54"/>
      <c r="S10" s="27">
        <f t="shared" si="4"/>
      </c>
      <c r="T10" s="54"/>
      <c r="U10" s="27">
        <f t="shared" si="5"/>
      </c>
      <c r="V10" s="59" t="s">
        <v>65</v>
      </c>
      <c r="W10" s="24"/>
    </row>
    <row r="11" spans="1:23" s="47" customFormat="1" ht="30" customHeight="1">
      <c r="A11" s="26"/>
      <c r="B11" s="49" t="s">
        <v>45</v>
      </c>
      <c r="C11" s="49">
        <v>18</v>
      </c>
      <c r="D11" s="50">
        <v>204115.2</v>
      </c>
      <c r="E11" s="51">
        <v>2</v>
      </c>
      <c r="F11" s="51">
        <v>25</v>
      </c>
      <c r="G11" s="52" t="s">
        <v>74</v>
      </c>
      <c r="H11" s="61">
        <v>2</v>
      </c>
      <c r="I11" s="27" t="str">
        <f t="shared" si="6"/>
        <v>A10-T4</v>
      </c>
      <c r="J11" s="54"/>
      <c r="K11" s="27">
        <f t="shared" si="1"/>
      </c>
      <c r="L11" s="61"/>
      <c r="M11" s="27">
        <f t="shared" si="0"/>
      </c>
      <c r="N11" s="54"/>
      <c r="O11" s="27">
        <f t="shared" si="2"/>
      </c>
      <c r="P11" s="54"/>
      <c r="Q11" s="27">
        <f t="shared" si="3"/>
      </c>
      <c r="R11" s="54"/>
      <c r="S11" s="27">
        <f t="shared" si="4"/>
      </c>
      <c r="T11" s="54"/>
      <c r="U11" s="27">
        <f t="shared" si="5"/>
      </c>
      <c r="V11" s="54" t="s">
        <v>28</v>
      </c>
      <c r="W11" s="24"/>
    </row>
    <row r="12" spans="1:23" s="47" customFormat="1" ht="30" customHeight="1">
      <c r="A12" s="26"/>
      <c r="B12" s="49" t="s">
        <v>45</v>
      </c>
      <c r="C12" s="49">
        <v>18</v>
      </c>
      <c r="D12" s="50">
        <v>204115.2</v>
      </c>
      <c r="E12" s="51">
        <v>3</v>
      </c>
      <c r="F12" s="51">
        <v>25</v>
      </c>
      <c r="G12" s="52" t="s">
        <v>74</v>
      </c>
      <c r="H12" s="61">
        <v>2</v>
      </c>
      <c r="I12" s="27" t="str">
        <f t="shared" si="6"/>
        <v>A10-T4</v>
      </c>
      <c r="J12" s="54"/>
      <c r="K12" s="27">
        <f t="shared" si="1"/>
      </c>
      <c r="L12" s="61"/>
      <c r="M12" s="27">
        <f t="shared" si="0"/>
      </c>
      <c r="N12" s="54"/>
      <c r="O12" s="27">
        <f t="shared" si="2"/>
      </c>
      <c r="P12" s="54"/>
      <c r="Q12" s="27">
        <f t="shared" si="3"/>
      </c>
      <c r="R12" s="54"/>
      <c r="S12" s="27">
        <f t="shared" si="4"/>
      </c>
      <c r="T12" s="54"/>
      <c r="U12" s="27">
        <f t="shared" si="5"/>
      </c>
      <c r="V12" s="54" t="s">
        <v>40</v>
      </c>
      <c r="W12" s="24"/>
    </row>
    <row r="13" spans="1:23" s="47" customFormat="1" ht="30" customHeight="1">
      <c r="A13" s="26"/>
      <c r="B13" s="55" t="s">
        <v>45</v>
      </c>
      <c r="C13" s="55">
        <v>18</v>
      </c>
      <c r="D13" s="56">
        <v>204115.3</v>
      </c>
      <c r="E13" s="56" t="s">
        <v>34</v>
      </c>
      <c r="F13" s="56">
        <v>17</v>
      </c>
      <c r="G13" s="57" t="s">
        <v>74</v>
      </c>
      <c r="H13" s="31"/>
      <c r="I13" s="27">
        <f t="shared" si="6"/>
      </c>
      <c r="J13" s="58"/>
      <c r="K13" s="27">
        <f t="shared" si="1"/>
      </c>
      <c r="L13" s="31"/>
      <c r="M13" s="27">
        <f t="shared" si="0"/>
      </c>
      <c r="N13" s="58"/>
      <c r="O13" s="27">
        <f t="shared" si="2"/>
      </c>
      <c r="P13" s="31"/>
      <c r="Q13" s="27">
        <f t="shared" si="3"/>
      </c>
      <c r="R13" s="31"/>
      <c r="S13" s="27">
        <f t="shared" si="4"/>
      </c>
      <c r="T13" s="58">
        <v>1</v>
      </c>
      <c r="U13" s="27" t="str">
        <f t="shared" si="5"/>
        <v>A10-T4</v>
      </c>
      <c r="V13" s="59" t="s">
        <v>57</v>
      </c>
      <c r="W13" s="24"/>
    </row>
    <row r="14" spans="1:23" s="47" customFormat="1" ht="30" customHeight="1">
      <c r="A14" s="26"/>
      <c r="B14" s="55" t="s">
        <v>45</v>
      </c>
      <c r="C14" s="55">
        <v>18</v>
      </c>
      <c r="D14" s="56">
        <v>204115.4</v>
      </c>
      <c r="E14" s="56">
        <v>1</v>
      </c>
      <c r="F14" s="56"/>
      <c r="G14" s="57" t="s">
        <v>74</v>
      </c>
      <c r="H14" s="31"/>
      <c r="I14" s="27">
        <f t="shared" si="6"/>
      </c>
      <c r="J14" s="58">
        <v>3</v>
      </c>
      <c r="K14" s="27" t="str">
        <f t="shared" si="1"/>
        <v>A10-T4</v>
      </c>
      <c r="L14" s="31"/>
      <c r="M14" s="27">
        <f t="shared" si="0"/>
      </c>
      <c r="N14" s="58"/>
      <c r="O14" s="27">
        <f t="shared" si="2"/>
      </c>
      <c r="P14" s="31"/>
      <c r="Q14" s="27">
        <f t="shared" si="3"/>
      </c>
      <c r="R14" s="31"/>
      <c r="S14" s="27">
        <f t="shared" si="4"/>
      </c>
      <c r="T14" s="31"/>
      <c r="U14" s="27">
        <f t="shared" si="5"/>
      </c>
      <c r="V14" s="59" t="s">
        <v>65</v>
      </c>
      <c r="W14" s="24"/>
    </row>
    <row r="15" spans="1:23" s="25" customFormat="1" ht="30" customHeight="1">
      <c r="A15" s="26"/>
      <c r="B15" s="49" t="s">
        <v>45</v>
      </c>
      <c r="C15" s="49">
        <v>18</v>
      </c>
      <c r="D15" s="50">
        <v>204115.4</v>
      </c>
      <c r="E15" s="50">
        <v>2</v>
      </c>
      <c r="F15" s="50"/>
      <c r="G15" s="52" t="s">
        <v>74</v>
      </c>
      <c r="H15" s="32"/>
      <c r="I15" s="27">
        <f t="shared" si="6"/>
      </c>
      <c r="J15" s="61">
        <v>2</v>
      </c>
      <c r="K15" s="27" t="str">
        <f t="shared" si="1"/>
        <v>A10-T4</v>
      </c>
      <c r="L15" s="32"/>
      <c r="M15" s="27">
        <f t="shared" si="0"/>
      </c>
      <c r="N15" s="61"/>
      <c r="O15" s="27">
        <f t="shared" si="2"/>
      </c>
      <c r="P15" s="32"/>
      <c r="Q15" s="27">
        <f t="shared" si="3"/>
      </c>
      <c r="R15" s="32"/>
      <c r="S15" s="27">
        <f t="shared" si="4"/>
      </c>
      <c r="T15" s="53"/>
      <c r="U15" s="27">
        <f t="shared" si="5"/>
      </c>
      <c r="V15" s="54" t="s">
        <v>42</v>
      </c>
      <c r="W15" s="24"/>
    </row>
    <row r="16" spans="1:23" s="25" customFormat="1" ht="30" customHeight="1">
      <c r="A16" s="26"/>
      <c r="B16" s="49" t="s">
        <v>45</v>
      </c>
      <c r="C16" s="49">
        <v>18</v>
      </c>
      <c r="D16" s="50">
        <v>204115.4</v>
      </c>
      <c r="E16" s="50">
        <v>3</v>
      </c>
      <c r="F16" s="50"/>
      <c r="G16" s="52" t="s">
        <v>74</v>
      </c>
      <c r="H16" s="32"/>
      <c r="I16" s="27">
        <f t="shared" si="6"/>
      </c>
      <c r="J16" s="32">
        <v>2</v>
      </c>
      <c r="K16" s="27" t="str">
        <f t="shared" si="1"/>
        <v>A10-T4</v>
      </c>
      <c r="L16" s="32"/>
      <c r="M16" s="27">
        <f t="shared" si="0"/>
      </c>
      <c r="N16" s="61"/>
      <c r="O16" s="27">
        <f t="shared" si="2"/>
      </c>
      <c r="P16" s="32"/>
      <c r="Q16" s="27">
        <f t="shared" si="3"/>
      </c>
      <c r="R16" s="32"/>
      <c r="S16" s="27">
        <f t="shared" si="4"/>
      </c>
      <c r="T16" s="32"/>
      <c r="U16" s="27">
        <f t="shared" si="5"/>
      </c>
      <c r="V16" s="54" t="s">
        <v>44</v>
      </c>
      <c r="W16" s="24"/>
    </row>
    <row r="17" spans="1:23" s="25" customFormat="1" ht="30" customHeight="1">
      <c r="A17" s="26"/>
      <c r="B17" s="36" t="s">
        <v>33</v>
      </c>
      <c r="C17" s="36">
        <v>10</v>
      </c>
      <c r="D17" s="28" t="s">
        <v>63</v>
      </c>
      <c r="E17" s="28">
        <v>1</v>
      </c>
      <c r="F17" s="28">
        <v>19</v>
      </c>
      <c r="G17" s="37" t="s">
        <v>64</v>
      </c>
      <c r="H17" s="30"/>
      <c r="I17" s="27">
        <f t="shared" si="6"/>
      </c>
      <c r="J17" s="30">
        <v>2</v>
      </c>
      <c r="K17" s="27" t="str">
        <f t="shared" si="1"/>
        <v>A10-T4</v>
      </c>
      <c r="L17" s="30"/>
      <c r="M17" s="27">
        <f t="shared" si="0"/>
      </c>
      <c r="N17" s="30"/>
      <c r="O17" s="27">
        <f t="shared" si="2"/>
      </c>
      <c r="P17" s="30"/>
      <c r="Q17" s="27">
        <f t="shared" si="3"/>
      </c>
      <c r="R17" s="30"/>
      <c r="S17" s="27">
        <f t="shared" si="4"/>
      </c>
      <c r="T17" s="30"/>
      <c r="U17" s="27">
        <f t="shared" si="5"/>
      </c>
      <c r="V17" s="33" t="s">
        <v>32</v>
      </c>
      <c r="W17" s="24"/>
    </row>
    <row r="18" spans="1:23" s="25" customFormat="1" ht="30" customHeight="1">
      <c r="A18" s="26"/>
      <c r="B18" s="36" t="s">
        <v>33</v>
      </c>
      <c r="C18" s="36">
        <v>10</v>
      </c>
      <c r="D18" s="28" t="s">
        <v>63</v>
      </c>
      <c r="E18" s="28">
        <v>2</v>
      </c>
      <c r="F18" s="28">
        <v>19</v>
      </c>
      <c r="G18" s="37" t="s">
        <v>64</v>
      </c>
      <c r="H18" s="30"/>
      <c r="I18" s="27">
        <f t="shared" si="6"/>
      </c>
      <c r="J18" s="30">
        <v>2</v>
      </c>
      <c r="K18" s="27" t="str">
        <f t="shared" si="1"/>
        <v>A10-T4</v>
      </c>
      <c r="L18" s="30"/>
      <c r="M18" s="27">
        <f t="shared" si="0"/>
      </c>
      <c r="N18" s="30"/>
      <c r="O18" s="27">
        <f t="shared" si="2"/>
      </c>
      <c r="P18" s="30"/>
      <c r="Q18" s="27">
        <f t="shared" si="3"/>
      </c>
      <c r="R18" s="30"/>
      <c r="S18" s="27">
        <f t="shared" si="4"/>
      </c>
      <c r="T18" s="30"/>
      <c r="U18" s="27">
        <f t="shared" si="5"/>
      </c>
      <c r="V18" s="33" t="s">
        <v>65</v>
      </c>
      <c r="W18" s="24"/>
    </row>
    <row r="19" spans="1:23" s="25" customFormat="1" ht="30" customHeight="1">
      <c r="A19" s="26"/>
      <c r="B19" s="36" t="s">
        <v>54</v>
      </c>
      <c r="C19" s="36">
        <v>10</v>
      </c>
      <c r="D19" s="38" t="s">
        <v>51</v>
      </c>
      <c r="E19" s="28">
        <v>1</v>
      </c>
      <c r="F19" s="39"/>
      <c r="G19" s="37" t="s">
        <v>75</v>
      </c>
      <c r="H19" s="28">
        <v>2</v>
      </c>
      <c r="I19" s="27" t="str">
        <f t="shared" si="6"/>
        <v>A10-T4</v>
      </c>
      <c r="J19" s="28">
        <v>1</v>
      </c>
      <c r="K19" s="27" t="str">
        <f t="shared" si="1"/>
        <v>A10-T4</v>
      </c>
      <c r="L19" s="28">
        <v>2</v>
      </c>
      <c r="M19" s="27" t="str">
        <f t="shared" si="0"/>
        <v>A10-T4</v>
      </c>
      <c r="N19" s="28">
        <v>1</v>
      </c>
      <c r="O19" s="27" t="str">
        <f t="shared" si="2"/>
        <v>A10-T4</v>
      </c>
      <c r="P19" s="28">
        <v>2</v>
      </c>
      <c r="Q19" s="27" t="str">
        <f t="shared" si="3"/>
        <v>A10-T4</v>
      </c>
      <c r="R19" s="28"/>
      <c r="S19" s="27">
        <f t="shared" si="4"/>
      </c>
      <c r="T19" s="28"/>
      <c r="U19" s="27">
        <f t="shared" si="5"/>
      </c>
      <c r="V19" s="40" t="s">
        <v>27</v>
      </c>
      <c r="W19" s="24"/>
    </row>
    <row r="20" spans="1:23" s="25" customFormat="1" ht="30" customHeight="1">
      <c r="A20" s="43"/>
      <c r="B20" s="36" t="s">
        <v>54</v>
      </c>
      <c r="C20" s="36">
        <v>10</v>
      </c>
      <c r="D20" s="38" t="s">
        <v>51</v>
      </c>
      <c r="E20" s="28">
        <v>1</v>
      </c>
      <c r="F20" s="39"/>
      <c r="G20" s="37" t="s">
        <v>75</v>
      </c>
      <c r="H20" s="29"/>
      <c r="I20" s="27">
        <f t="shared" si="6"/>
      </c>
      <c r="J20" s="29"/>
      <c r="K20" s="27">
        <f t="shared" si="1"/>
      </c>
      <c r="L20" s="29"/>
      <c r="M20" s="27">
        <f t="shared" si="0"/>
      </c>
      <c r="N20" s="28">
        <v>2</v>
      </c>
      <c r="O20" s="27" t="str">
        <f t="shared" si="2"/>
        <v>A10-T4</v>
      </c>
      <c r="P20" s="29"/>
      <c r="Q20" s="27">
        <f t="shared" si="3"/>
      </c>
      <c r="R20" s="29"/>
      <c r="S20" s="27">
        <f t="shared" si="4"/>
      </c>
      <c r="T20" s="28"/>
      <c r="U20" s="27">
        <f t="shared" si="5"/>
      </c>
      <c r="V20" s="40" t="s">
        <v>27</v>
      </c>
      <c r="W20" s="46"/>
    </row>
    <row r="21" spans="1:23" s="25" customFormat="1" ht="30" customHeight="1">
      <c r="A21" s="26"/>
      <c r="B21" s="36" t="s">
        <v>54</v>
      </c>
      <c r="C21" s="36">
        <v>10</v>
      </c>
      <c r="D21" s="38" t="s">
        <v>51</v>
      </c>
      <c r="E21" s="28">
        <v>2</v>
      </c>
      <c r="F21" s="39"/>
      <c r="G21" s="37" t="s">
        <v>75</v>
      </c>
      <c r="H21" s="28">
        <v>3</v>
      </c>
      <c r="I21" s="27" t="str">
        <f t="shared" si="6"/>
        <v>A10-T4</v>
      </c>
      <c r="J21" s="28">
        <v>2</v>
      </c>
      <c r="K21" s="27" t="str">
        <f t="shared" si="1"/>
        <v>A10-T4</v>
      </c>
      <c r="L21" s="28"/>
      <c r="M21" s="27"/>
      <c r="N21" s="28">
        <v>2</v>
      </c>
      <c r="O21" s="27" t="str">
        <f t="shared" si="2"/>
        <v>A10-T4</v>
      </c>
      <c r="P21" s="28">
        <v>3</v>
      </c>
      <c r="Q21" s="27" t="str">
        <f t="shared" si="3"/>
        <v>A10-T4</v>
      </c>
      <c r="R21" s="28">
        <v>2</v>
      </c>
      <c r="S21" s="27" t="str">
        <f t="shared" si="4"/>
        <v>A10-T4</v>
      </c>
      <c r="T21" s="28">
        <v>1</v>
      </c>
      <c r="U21" s="27" t="str">
        <f t="shared" si="5"/>
        <v>A10-T4</v>
      </c>
      <c r="V21" s="33" t="s">
        <v>38</v>
      </c>
      <c r="W21" s="24"/>
    </row>
    <row r="22" spans="1:23" s="25" customFormat="1" ht="30" customHeight="1">
      <c r="A22" s="43"/>
      <c r="B22" s="36" t="s">
        <v>54</v>
      </c>
      <c r="C22" s="36">
        <v>10</v>
      </c>
      <c r="D22" s="38" t="s">
        <v>53</v>
      </c>
      <c r="E22" s="29">
        <v>1</v>
      </c>
      <c r="F22" s="44"/>
      <c r="G22" s="37" t="s">
        <v>75</v>
      </c>
      <c r="H22" s="29">
        <v>3</v>
      </c>
      <c r="I22" s="27" t="str">
        <f t="shared" si="6"/>
        <v>A10-T4</v>
      </c>
      <c r="J22" s="29">
        <v>3</v>
      </c>
      <c r="K22" s="27" t="str">
        <f t="shared" si="1"/>
        <v>A10-T4</v>
      </c>
      <c r="L22" s="29">
        <v>3</v>
      </c>
      <c r="M22" s="27" t="str">
        <f>IF(L22=0,"",IF(OR(G22="TH vận hành xe",G22="TH Thân vỏ T-TEP"),"X.Sơn","A10-T4"))</f>
        <v>A10-T4</v>
      </c>
      <c r="N22" s="29">
        <v>3</v>
      </c>
      <c r="O22" s="27" t="str">
        <f t="shared" si="2"/>
        <v>A10-T4</v>
      </c>
      <c r="P22" s="29">
        <v>3</v>
      </c>
      <c r="Q22" s="27" t="str">
        <f t="shared" si="3"/>
        <v>A10-T4</v>
      </c>
      <c r="R22" s="29">
        <v>3</v>
      </c>
      <c r="S22" s="27" t="str">
        <f t="shared" si="4"/>
        <v>A10-T4</v>
      </c>
      <c r="T22" s="29"/>
      <c r="U22" s="27">
        <f t="shared" si="5"/>
      </c>
      <c r="V22" s="45" t="s">
        <v>35</v>
      </c>
      <c r="W22" s="46"/>
    </row>
    <row r="23" spans="1:23" s="25" customFormat="1" ht="30" customHeight="1">
      <c r="A23" s="43"/>
      <c r="B23" s="36" t="s">
        <v>54</v>
      </c>
      <c r="C23" s="36">
        <v>10</v>
      </c>
      <c r="D23" s="38" t="s">
        <v>53</v>
      </c>
      <c r="E23" s="29">
        <v>2</v>
      </c>
      <c r="F23" s="44"/>
      <c r="G23" s="37" t="s">
        <v>75</v>
      </c>
      <c r="H23" s="29">
        <v>1</v>
      </c>
      <c r="I23" s="27" t="str">
        <f t="shared" si="6"/>
        <v>A10-T4</v>
      </c>
      <c r="J23" s="29">
        <v>1</v>
      </c>
      <c r="K23" s="27" t="str">
        <f t="shared" si="1"/>
        <v>A10-T4</v>
      </c>
      <c r="L23" s="29">
        <v>1</v>
      </c>
      <c r="M23" s="27" t="str">
        <f>IF(L23=0,"",IF(OR(G23="TH vận hành xe",G23="TH Thân vỏ T-TEP"),"X.Sơn","A10-T4"))</f>
        <v>A10-T4</v>
      </c>
      <c r="N23" s="29">
        <v>2</v>
      </c>
      <c r="O23" s="27" t="str">
        <f t="shared" si="2"/>
        <v>A10-T4</v>
      </c>
      <c r="P23" s="29">
        <v>2</v>
      </c>
      <c r="Q23" s="27" t="str">
        <f t="shared" si="3"/>
        <v>A10-T4</v>
      </c>
      <c r="R23" s="29">
        <v>2</v>
      </c>
      <c r="S23" s="27" t="str">
        <f t="shared" si="4"/>
        <v>A10-T4</v>
      </c>
      <c r="T23" s="29"/>
      <c r="U23" s="27">
        <f t="shared" si="5"/>
      </c>
      <c r="V23" s="48" t="s">
        <v>36</v>
      </c>
      <c r="W23" s="46"/>
    </row>
    <row r="24" spans="1:23" s="25" customFormat="1" ht="30" customHeight="1">
      <c r="A24" s="43"/>
      <c r="B24" s="49" t="s">
        <v>45</v>
      </c>
      <c r="C24" s="49">
        <v>19</v>
      </c>
      <c r="D24" s="50" t="s">
        <v>81</v>
      </c>
      <c r="E24" s="51">
        <v>1</v>
      </c>
      <c r="F24" s="51">
        <v>22</v>
      </c>
      <c r="G24" s="52" t="s">
        <v>66</v>
      </c>
      <c r="H24" s="29"/>
      <c r="I24" s="27"/>
      <c r="J24" s="29"/>
      <c r="K24" s="27"/>
      <c r="L24" s="60">
        <v>3</v>
      </c>
      <c r="M24" s="27" t="str">
        <f>IF(L24=0,"",IF(OR(G24="TH vận hành xe",G24="TH Thân vỏ T-TEP"),"X.Sơn","A10-T4"))</f>
        <v>A10-T4</v>
      </c>
      <c r="N24" s="29"/>
      <c r="O24" s="27"/>
      <c r="P24" s="29"/>
      <c r="Q24" s="27"/>
      <c r="R24" s="29"/>
      <c r="S24" s="27"/>
      <c r="T24" s="29"/>
      <c r="U24" s="27"/>
      <c r="V24" s="54" t="s">
        <v>78</v>
      </c>
      <c r="W24" s="46"/>
    </row>
    <row r="25" spans="1:23" s="25" customFormat="1" ht="30" customHeight="1">
      <c r="A25" s="26"/>
      <c r="B25" s="49" t="s">
        <v>45</v>
      </c>
      <c r="C25" s="49">
        <v>19</v>
      </c>
      <c r="D25" s="50" t="s">
        <v>81</v>
      </c>
      <c r="E25" s="51">
        <v>1</v>
      </c>
      <c r="F25" s="51">
        <v>22</v>
      </c>
      <c r="G25" s="52" t="s">
        <v>66</v>
      </c>
      <c r="H25" s="60"/>
      <c r="I25" s="27">
        <f t="shared" si="6"/>
      </c>
      <c r="J25" s="60">
        <v>1</v>
      </c>
      <c r="K25" s="27" t="str">
        <f t="shared" si="1"/>
        <v>A10-T4</v>
      </c>
      <c r="L25" s="60"/>
      <c r="M25" s="27"/>
      <c r="N25" s="60"/>
      <c r="O25" s="27">
        <f t="shared" si="2"/>
      </c>
      <c r="P25" s="60">
        <v>2</v>
      </c>
      <c r="Q25" s="27" t="str">
        <f t="shared" si="3"/>
        <v>A10-T4</v>
      </c>
      <c r="R25" s="60">
        <v>1</v>
      </c>
      <c r="S25" s="27" t="str">
        <f t="shared" si="4"/>
        <v>A10-T4</v>
      </c>
      <c r="T25" s="60">
        <v>1</v>
      </c>
      <c r="U25" s="27" t="str">
        <f t="shared" si="5"/>
        <v>A10-T4</v>
      </c>
      <c r="V25" s="54" t="s">
        <v>30</v>
      </c>
      <c r="W25" s="24"/>
    </row>
    <row r="26" spans="1:23" s="25" customFormat="1" ht="30" customHeight="1">
      <c r="A26" s="26"/>
      <c r="B26" s="49" t="s">
        <v>45</v>
      </c>
      <c r="C26" s="49">
        <v>19</v>
      </c>
      <c r="D26" s="50" t="s">
        <v>81</v>
      </c>
      <c r="E26" s="51">
        <v>1</v>
      </c>
      <c r="F26" s="51">
        <v>22</v>
      </c>
      <c r="G26" s="52" t="s">
        <v>66</v>
      </c>
      <c r="H26" s="60"/>
      <c r="I26" s="27">
        <f t="shared" si="6"/>
      </c>
      <c r="J26" s="60">
        <v>2</v>
      </c>
      <c r="K26" s="27" t="str">
        <f t="shared" si="1"/>
        <v>A10-T4</v>
      </c>
      <c r="L26" s="60"/>
      <c r="M26" s="27">
        <f>IF(L26=0,"",IF(OR(G26="TH vận hành xe",G26="TH Thân vỏ T-TEP"),"X.Sơn","A10-T4"))</f>
      </c>
      <c r="N26" s="60"/>
      <c r="O26" s="27">
        <f t="shared" si="2"/>
      </c>
      <c r="P26" s="60"/>
      <c r="Q26" s="27">
        <f t="shared" si="3"/>
      </c>
      <c r="R26" s="60"/>
      <c r="S26" s="27">
        <f t="shared" si="4"/>
      </c>
      <c r="T26" s="60"/>
      <c r="U26" s="27">
        <f t="shared" si="5"/>
      </c>
      <c r="V26" s="54" t="s">
        <v>30</v>
      </c>
      <c r="W26" s="24"/>
    </row>
    <row r="27" spans="1:23" s="25" customFormat="1" ht="30" customHeight="1">
      <c r="A27" s="26"/>
      <c r="B27" s="49" t="s">
        <v>45</v>
      </c>
      <c r="C27" s="49">
        <v>19</v>
      </c>
      <c r="D27" s="50" t="s">
        <v>81</v>
      </c>
      <c r="E27" s="51">
        <v>2</v>
      </c>
      <c r="F27" s="51">
        <v>22</v>
      </c>
      <c r="G27" s="52" t="s">
        <v>66</v>
      </c>
      <c r="H27" s="60"/>
      <c r="I27" s="27"/>
      <c r="J27" s="60">
        <v>1</v>
      </c>
      <c r="K27" s="27" t="s">
        <v>83</v>
      </c>
      <c r="L27" s="60"/>
      <c r="M27" s="27"/>
      <c r="N27" s="60"/>
      <c r="O27" s="27"/>
      <c r="P27" s="60"/>
      <c r="Q27" s="27"/>
      <c r="R27" s="60"/>
      <c r="S27" s="27"/>
      <c r="T27" s="60"/>
      <c r="U27" s="27"/>
      <c r="V27" s="54" t="s">
        <v>32</v>
      </c>
      <c r="W27" s="24"/>
    </row>
    <row r="28" spans="1:23" s="25" customFormat="1" ht="30" customHeight="1">
      <c r="A28" s="26"/>
      <c r="B28" s="49" t="s">
        <v>45</v>
      </c>
      <c r="C28" s="49">
        <v>19</v>
      </c>
      <c r="D28" s="50" t="s">
        <v>81</v>
      </c>
      <c r="E28" s="51">
        <v>2</v>
      </c>
      <c r="F28" s="51">
        <v>22</v>
      </c>
      <c r="G28" s="52" t="s">
        <v>66</v>
      </c>
      <c r="H28" s="60">
        <v>3</v>
      </c>
      <c r="I28" s="27" t="str">
        <f t="shared" si="6"/>
        <v>A10-T4</v>
      </c>
      <c r="J28" s="60"/>
      <c r="K28" s="27"/>
      <c r="L28" s="60"/>
      <c r="M28" s="27"/>
      <c r="N28" s="60"/>
      <c r="O28" s="27">
        <f t="shared" si="2"/>
      </c>
      <c r="P28" s="60">
        <v>1</v>
      </c>
      <c r="Q28" s="27" t="str">
        <f t="shared" si="3"/>
        <v>A10-T4</v>
      </c>
      <c r="R28" s="60">
        <v>1</v>
      </c>
      <c r="S28" s="27" t="str">
        <f t="shared" si="4"/>
        <v>A10-T4</v>
      </c>
      <c r="T28" s="60">
        <v>1</v>
      </c>
      <c r="U28" s="27" t="str">
        <f t="shared" si="5"/>
        <v>A10-T4</v>
      </c>
      <c r="V28" s="54" t="s">
        <v>29</v>
      </c>
      <c r="W28" s="24"/>
    </row>
    <row r="29" spans="1:23" s="25" customFormat="1" ht="30" customHeight="1">
      <c r="A29" s="26"/>
      <c r="B29" s="49" t="s">
        <v>45</v>
      </c>
      <c r="C29" s="49">
        <v>19</v>
      </c>
      <c r="D29" s="50" t="s">
        <v>81</v>
      </c>
      <c r="E29" s="51">
        <v>2</v>
      </c>
      <c r="F29" s="51">
        <v>22</v>
      </c>
      <c r="G29" s="52" t="s">
        <v>66</v>
      </c>
      <c r="H29" s="60"/>
      <c r="I29" s="27">
        <f t="shared" si="6"/>
      </c>
      <c r="J29" s="60"/>
      <c r="K29" s="27">
        <f t="shared" si="1"/>
      </c>
      <c r="L29" s="60"/>
      <c r="M29" s="27">
        <f>IF(L29=0,"",IF(OR(G29="TH vận hành xe",G29="TH Thân vỏ T-TEP"),"X.Sơn","A10-T4"))</f>
      </c>
      <c r="N29" s="60"/>
      <c r="O29" s="27">
        <f t="shared" si="2"/>
      </c>
      <c r="P29" s="60"/>
      <c r="Q29" s="27">
        <f t="shared" si="3"/>
      </c>
      <c r="R29" s="60">
        <v>2</v>
      </c>
      <c r="S29" s="27" t="str">
        <f t="shared" si="4"/>
        <v>A10-T4</v>
      </c>
      <c r="T29" s="60"/>
      <c r="U29" s="27">
        <f t="shared" si="5"/>
      </c>
      <c r="V29" s="54" t="s">
        <v>29</v>
      </c>
      <c r="W29" s="24"/>
    </row>
    <row r="30" spans="1:23" s="25" customFormat="1" ht="30" customHeight="1">
      <c r="A30" s="26"/>
      <c r="B30" s="49" t="s">
        <v>45</v>
      </c>
      <c r="C30" s="49">
        <v>19</v>
      </c>
      <c r="D30" s="50" t="s">
        <v>81</v>
      </c>
      <c r="E30" s="51">
        <v>3</v>
      </c>
      <c r="F30" s="51">
        <v>22</v>
      </c>
      <c r="G30" s="52" t="s">
        <v>66</v>
      </c>
      <c r="H30" s="60"/>
      <c r="I30" s="27"/>
      <c r="J30" s="60"/>
      <c r="K30" s="27"/>
      <c r="L30" s="60">
        <v>1</v>
      </c>
      <c r="M30" s="27" t="str">
        <f>IF(L30=0,"",IF(OR(G30="TH vận hành xe",G30="TH Thân vỏ T-TEP"),"X.Sơn","A10-T4"))</f>
        <v>A10-T4</v>
      </c>
      <c r="N30" s="60"/>
      <c r="O30" s="27"/>
      <c r="P30" s="60"/>
      <c r="Q30" s="27"/>
      <c r="R30" s="60"/>
      <c r="S30" s="27"/>
      <c r="T30" s="60"/>
      <c r="U30" s="27"/>
      <c r="V30" s="54" t="s">
        <v>32</v>
      </c>
      <c r="W30" s="24"/>
    </row>
    <row r="31" spans="1:23" s="25" customFormat="1" ht="30" customHeight="1">
      <c r="A31" s="26"/>
      <c r="B31" s="49" t="s">
        <v>45</v>
      </c>
      <c r="C31" s="49">
        <v>19</v>
      </c>
      <c r="D31" s="50" t="s">
        <v>81</v>
      </c>
      <c r="E31" s="51">
        <v>3</v>
      </c>
      <c r="F31" s="51">
        <v>22</v>
      </c>
      <c r="G31" s="52" t="s">
        <v>66</v>
      </c>
      <c r="H31" s="60"/>
      <c r="I31" s="27"/>
      <c r="J31" s="60"/>
      <c r="K31" s="27"/>
      <c r="L31" s="60"/>
      <c r="M31" s="27"/>
      <c r="N31" s="60">
        <v>3</v>
      </c>
      <c r="O31" s="27" t="str">
        <f>IF(N31=0,"",IF(OR(G31="TH vận hành xe",G31="TH Thân vỏ T-TEP"),"X.Sơn","A10-T4"))</f>
        <v>A10-T4</v>
      </c>
      <c r="P31" s="60"/>
      <c r="Q31" s="27"/>
      <c r="R31" s="60"/>
      <c r="S31" s="27"/>
      <c r="T31" s="60"/>
      <c r="U31" s="27"/>
      <c r="V31" s="54" t="s">
        <v>78</v>
      </c>
      <c r="W31" s="24"/>
    </row>
    <row r="32" spans="1:23" s="25" customFormat="1" ht="30" customHeight="1">
      <c r="A32" s="26"/>
      <c r="B32" s="49" t="s">
        <v>45</v>
      </c>
      <c r="C32" s="49">
        <v>19</v>
      </c>
      <c r="D32" s="50" t="s">
        <v>81</v>
      </c>
      <c r="E32" s="51">
        <v>3</v>
      </c>
      <c r="F32" s="51">
        <v>22</v>
      </c>
      <c r="G32" s="52" t="s">
        <v>66</v>
      </c>
      <c r="H32" s="60"/>
      <c r="I32" s="27">
        <f t="shared" si="6"/>
      </c>
      <c r="J32" s="60"/>
      <c r="K32" s="27">
        <f t="shared" si="1"/>
      </c>
      <c r="L32" s="60"/>
      <c r="M32" s="27"/>
      <c r="N32" s="60"/>
      <c r="O32" s="27"/>
      <c r="P32" s="60">
        <v>3</v>
      </c>
      <c r="Q32" s="27" t="str">
        <f t="shared" si="3"/>
        <v>A10-T4</v>
      </c>
      <c r="R32" s="60">
        <v>2</v>
      </c>
      <c r="S32" s="27" t="str">
        <f t="shared" si="4"/>
        <v>A10-T4</v>
      </c>
      <c r="T32" s="60">
        <v>2</v>
      </c>
      <c r="U32" s="27" t="str">
        <f t="shared" si="5"/>
        <v>A10-T4</v>
      </c>
      <c r="V32" s="54" t="s">
        <v>30</v>
      </c>
      <c r="W32" s="24"/>
    </row>
    <row r="33" spans="1:23" s="25" customFormat="1" ht="30" customHeight="1">
      <c r="A33" s="26"/>
      <c r="B33" s="49" t="s">
        <v>45</v>
      </c>
      <c r="C33" s="49">
        <v>19</v>
      </c>
      <c r="D33" s="50" t="s">
        <v>81</v>
      </c>
      <c r="E33" s="51">
        <v>3</v>
      </c>
      <c r="F33" s="51">
        <v>22</v>
      </c>
      <c r="G33" s="52" t="s">
        <v>66</v>
      </c>
      <c r="H33" s="60"/>
      <c r="I33" s="27">
        <f t="shared" si="6"/>
      </c>
      <c r="J33" s="60"/>
      <c r="K33" s="27">
        <f t="shared" si="1"/>
      </c>
      <c r="L33" s="60">
        <v>2</v>
      </c>
      <c r="M33" s="27" t="str">
        <f>IF(L33=0,"",IF(OR(G33="TH vận hành xe",G33="TH Thân vỏ T-TEP"),"X.Sơn","A10-T4"))</f>
        <v>A10-T4</v>
      </c>
      <c r="N33" s="60"/>
      <c r="O33" s="27">
        <f t="shared" si="2"/>
      </c>
      <c r="P33" s="60"/>
      <c r="Q33" s="27">
        <f t="shared" si="3"/>
      </c>
      <c r="R33" s="60"/>
      <c r="S33" s="27">
        <f t="shared" si="4"/>
      </c>
      <c r="T33" s="60"/>
      <c r="U33" s="27">
        <f t="shared" si="5"/>
      </c>
      <c r="V33" s="54" t="s">
        <v>52</v>
      </c>
      <c r="W33" s="24"/>
    </row>
    <row r="34" spans="1:23" s="25" customFormat="1" ht="30" customHeight="1">
      <c r="A34" s="26"/>
      <c r="B34" s="49" t="s">
        <v>45</v>
      </c>
      <c r="C34" s="49">
        <v>19</v>
      </c>
      <c r="D34" s="50" t="s">
        <v>82</v>
      </c>
      <c r="E34" s="51">
        <v>1</v>
      </c>
      <c r="F34" s="51">
        <v>21</v>
      </c>
      <c r="G34" s="52" t="s">
        <v>66</v>
      </c>
      <c r="H34" s="60">
        <v>3</v>
      </c>
      <c r="I34" s="27" t="s">
        <v>26</v>
      </c>
      <c r="J34" s="60">
        <v>3</v>
      </c>
      <c r="K34" s="27" t="s">
        <v>26</v>
      </c>
      <c r="L34" s="60">
        <v>3</v>
      </c>
      <c r="M34" s="27" t="s">
        <v>26</v>
      </c>
      <c r="N34" s="60">
        <v>3</v>
      </c>
      <c r="O34" s="27" t="s">
        <v>26</v>
      </c>
      <c r="P34" s="60">
        <v>3</v>
      </c>
      <c r="Q34" s="27" t="s">
        <v>26</v>
      </c>
      <c r="R34" s="60">
        <v>3</v>
      </c>
      <c r="S34" s="27" t="s">
        <v>26</v>
      </c>
      <c r="T34" s="60"/>
      <c r="U34" s="27">
        <f t="shared" si="5"/>
      </c>
      <c r="V34" s="54" t="s">
        <v>37</v>
      </c>
      <c r="W34" s="24"/>
    </row>
    <row r="35" spans="1:23" s="25" customFormat="1" ht="30" customHeight="1">
      <c r="A35" s="26"/>
      <c r="B35" s="49" t="s">
        <v>45</v>
      </c>
      <c r="C35" s="49">
        <v>19</v>
      </c>
      <c r="D35" s="50" t="s">
        <v>82</v>
      </c>
      <c r="E35" s="51">
        <v>2</v>
      </c>
      <c r="F35" s="51">
        <v>20</v>
      </c>
      <c r="G35" s="52" t="s">
        <v>66</v>
      </c>
      <c r="H35" s="60"/>
      <c r="I35" s="27"/>
      <c r="J35" s="60"/>
      <c r="K35" s="27"/>
      <c r="L35" s="60">
        <v>1</v>
      </c>
      <c r="M35" s="27" t="str">
        <f>IF(L35=0,"",IF(OR(G35="TH vận hành xe",G35="TH Thân vỏ T-TEP"),"X.Sơn","A10-T4"))</f>
        <v>A10-T4</v>
      </c>
      <c r="N35" s="60"/>
      <c r="O35" s="27"/>
      <c r="P35" s="60"/>
      <c r="Q35" s="27"/>
      <c r="R35" s="60"/>
      <c r="S35" s="27"/>
      <c r="T35" s="60"/>
      <c r="U35" s="27"/>
      <c r="V35" s="54" t="s">
        <v>78</v>
      </c>
      <c r="W35" s="24"/>
    </row>
    <row r="36" spans="1:23" s="25" customFormat="1" ht="30" customHeight="1">
      <c r="A36" s="26"/>
      <c r="B36" s="49" t="s">
        <v>45</v>
      </c>
      <c r="C36" s="49">
        <v>19</v>
      </c>
      <c r="D36" s="50" t="s">
        <v>82</v>
      </c>
      <c r="E36" s="51">
        <v>2</v>
      </c>
      <c r="F36" s="51">
        <v>20</v>
      </c>
      <c r="G36" s="52" t="s">
        <v>66</v>
      </c>
      <c r="H36" s="60">
        <v>3</v>
      </c>
      <c r="I36" s="27" t="str">
        <f t="shared" si="6"/>
        <v>A10-T4</v>
      </c>
      <c r="J36" s="60">
        <v>1</v>
      </c>
      <c r="K36" s="27" t="str">
        <f t="shared" si="1"/>
        <v>A10-T4</v>
      </c>
      <c r="L36" s="60">
        <v>2</v>
      </c>
      <c r="M36" s="27" t="str">
        <f>IF(L36=0,"",IF(OR(G36="TH vận hành xe",G36="TH Thân vỏ T-TEP"),"X.Sơn","A10-T4"))</f>
        <v>A10-T4</v>
      </c>
      <c r="N36" s="60">
        <v>1</v>
      </c>
      <c r="O36" s="27" t="str">
        <f t="shared" si="2"/>
        <v>A10-T4</v>
      </c>
      <c r="P36" s="60">
        <v>3</v>
      </c>
      <c r="Q36" s="27" t="str">
        <f t="shared" si="3"/>
        <v>A10-T4</v>
      </c>
      <c r="R36" s="60"/>
      <c r="S36" s="27"/>
      <c r="T36" s="60"/>
      <c r="U36" s="27">
        <f t="shared" si="5"/>
      </c>
      <c r="V36" s="54" t="s">
        <v>78</v>
      </c>
      <c r="W36" s="24"/>
    </row>
    <row r="37" spans="1:23" s="25" customFormat="1" ht="30" customHeight="1">
      <c r="A37" s="26"/>
      <c r="B37" s="49" t="s">
        <v>45</v>
      </c>
      <c r="C37" s="49">
        <v>19</v>
      </c>
      <c r="D37" s="50" t="s">
        <v>82</v>
      </c>
      <c r="E37" s="51">
        <v>3</v>
      </c>
      <c r="F37" s="51">
        <v>20</v>
      </c>
      <c r="G37" s="52" t="s">
        <v>66</v>
      </c>
      <c r="H37" s="60"/>
      <c r="I37" s="27"/>
      <c r="J37" s="60"/>
      <c r="K37" s="27"/>
      <c r="L37" s="60"/>
      <c r="M37" s="27"/>
      <c r="N37" s="60">
        <v>1</v>
      </c>
      <c r="O37" s="27" t="str">
        <f t="shared" si="2"/>
        <v>A10-T4</v>
      </c>
      <c r="P37" s="60"/>
      <c r="Q37" s="27"/>
      <c r="R37" s="60"/>
      <c r="S37" s="27"/>
      <c r="T37" s="60"/>
      <c r="U37" s="27"/>
      <c r="V37" s="54" t="s">
        <v>52</v>
      </c>
      <c r="W37" s="24"/>
    </row>
    <row r="38" spans="1:23" s="25" customFormat="1" ht="30" customHeight="1">
      <c r="A38" s="26"/>
      <c r="B38" s="49" t="s">
        <v>45</v>
      </c>
      <c r="C38" s="49">
        <v>19</v>
      </c>
      <c r="D38" s="50" t="s">
        <v>82</v>
      </c>
      <c r="E38" s="51">
        <v>3</v>
      </c>
      <c r="F38" s="51">
        <v>20</v>
      </c>
      <c r="G38" s="52" t="s">
        <v>66</v>
      </c>
      <c r="H38" s="60">
        <v>1</v>
      </c>
      <c r="I38" s="27" t="str">
        <f t="shared" si="6"/>
        <v>A10-T4</v>
      </c>
      <c r="J38" s="60">
        <v>3</v>
      </c>
      <c r="K38" s="27" t="str">
        <f t="shared" si="1"/>
        <v>A10-T4</v>
      </c>
      <c r="L38" s="60">
        <v>1</v>
      </c>
      <c r="M38" s="27" t="str">
        <f aca="true" t="shared" si="7" ref="M38:M75">IF(L38=0,"",IF(OR(G38="TH vận hành xe",G38="TH Thân vỏ T-TEP"),"X.Sơn","A10-T4"))</f>
        <v>A10-T4</v>
      </c>
      <c r="N38" s="60">
        <v>2</v>
      </c>
      <c r="O38" s="27" t="str">
        <f t="shared" si="2"/>
        <v>A10-T4</v>
      </c>
      <c r="P38" s="60">
        <v>1</v>
      </c>
      <c r="Q38" s="27" t="str">
        <f t="shared" si="3"/>
        <v>A10-T4</v>
      </c>
      <c r="R38" s="60"/>
      <c r="S38" s="27"/>
      <c r="T38" s="60"/>
      <c r="U38" s="27">
        <f t="shared" si="5"/>
      </c>
      <c r="V38" s="54" t="s">
        <v>52</v>
      </c>
      <c r="W38" s="24"/>
    </row>
    <row r="39" spans="1:23" s="25" customFormat="1" ht="30" customHeight="1">
      <c r="A39" s="26"/>
      <c r="B39" s="41" t="s">
        <v>33</v>
      </c>
      <c r="C39" s="41">
        <v>11</v>
      </c>
      <c r="D39" s="34" t="s">
        <v>55</v>
      </c>
      <c r="E39" s="34">
        <v>1</v>
      </c>
      <c r="F39" s="34">
        <v>25</v>
      </c>
      <c r="G39" s="42" t="s">
        <v>56</v>
      </c>
      <c r="H39" s="31"/>
      <c r="I39" s="27">
        <f t="shared" si="6"/>
      </c>
      <c r="J39" s="31"/>
      <c r="K39" s="27">
        <f t="shared" si="1"/>
      </c>
      <c r="L39" s="31"/>
      <c r="M39" s="27">
        <f t="shared" si="7"/>
      </c>
      <c r="N39" s="31"/>
      <c r="O39" s="27">
        <f t="shared" si="2"/>
      </c>
      <c r="P39" s="31"/>
      <c r="Q39" s="27"/>
      <c r="R39" s="31">
        <v>3</v>
      </c>
      <c r="S39" s="27" t="str">
        <f t="shared" si="4"/>
        <v>A10-T4</v>
      </c>
      <c r="T39" s="31"/>
      <c r="U39" s="27">
        <f t="shared" si="5"/>
      </c>
      <c r="V39" s="35" t="s">
        <v>57</v>
      </c>
      <c r="W39" s="24"/>
    </row>
    <row r="40" spans="1:23" s="25" customFormat="1" ht="30" customHeight="1">
      <c r="A40" s="26"/>
      <c r="B40" s="36" t="s">
        <v>33</v>
      </c>
      <c r="C40" s="36">
        <v>11</v>
      </c>
      <c r="D40" s="28" t="s">
        <v>55</v>
      </c>
      <c r="E40" s="28">
        <v>2</v>
      </c>
      <c r="F40" s="28">
        <v>25</v>
      </c>
      <c r="G40" s="37" t="s">
        <v>56</v>
      </c>
      <c r="H40" s="30"/>
      <c r="I40" s="27">
        <f t="shared" si="6"/>
      </c>
      <c r="J40" s="30"/>
      <c r="K40" s="27">
        <f t="shared" si="1"/>
      </c>
      <c r="L40" s="30"/>
      <c r="M40" s="27">
        <f t="shared" si="7"/>
      </c>
      <c r="N40" s="30"/>
      <c r="O40" s="27">
        <f t="shared" si="2"/>
      </c>
      <c r="P40" s="30">
        <v>2</v>
      </c>
      <c r="Q40" s="27" t="str">
        <f t="shared" si="3"/>
        <v>A10-T4</v>
      </c>
      <c r="R40" s="30"/>
      <c r="S40" s="27">
        <f t="shared" si="4"/>
      </c>
      <c r="T40" s="30"/>
      <c r="U40" s="27">
        <f t="shared" si="5"/>
      </c>
      <c r="V40" s="33" t="s">
        <v>38</v>
      </c>
      <c r="W40" s="24"/>
    </row>
    <row r="41" spans="1:23" s="25" customFormat="1" ht="30" customHeight="1">
      <c r="A41" s="26"/>
      <c r="B41" s="36" t="s">
        <v>33</v>
      </c>
      <c r="C41" s="36">
        <v>11</v>
      </c>
      <c r="D41" s="28" t="s">
        <v>55</v>
      </c>
      <c r="E41" s="28">
        <v>3</v>
      </c>
      <c r="F41" s="28">
        <v>25</v>
      </c>
      <c r="G41" s="37" t="s">
        <v>56</v>
      </c>
      <c r="H41" s="30"/>
      <c r="I41" s="27">
        <f t="shared" si="6"/>
      </c>
      <c r="J41" s="30"/>
      <c r="K41" s="27">
        <f t="shared" si="1"/>
      </c>
      <c r="L41" s="30"/>
      <c r="M41" s="27">
        <f t="shared" si="7"/>
      </c>
      <c r="N41" s="30"/>
      <c r="O41" s="27">
        <f t="shared" si="2"/>
      </c>
      <c r="P41" s="30">
        <v>2</v>
      </c>
      <c r="Q41" s="27" t="str">
        <f t="shared" si="3"/>
        <v>A10-T4</v>
      </c>
      <c r="R41" s="30"/>
      <c r="S41" s="27">
        <f t="shared" si="4"/>
      </c>
      <c r="T41" s="30"/>
      <c r="U41" s="27">
        <f t="shared" si="5"/>
      </c>
      <c r="V41" s="33" t="s">
        <v>43</v>
      </c>
      <c r="W41" s="24"/>
    </row>
    <row r="42" spans="1:23" s="25" customFormat="1" ht="30" customHeight="1">
      <c r="A42" s="26"/>
      <c r="B42" s="41" t="s">
        <v>33</v>
      </c>
      <c r="C42" s="41">
        <v>11</v>
      </c>
      <c r="D42" s="34" t="s">
        <v>58</v>
      </c>
      <c r="E42" s="34">
        <v>1</v>
      </c>
      <c r="F42" s="34">
        <v>25</v>
      </c>
      <c r="G42" s="42" t="s">
        <v>56</v>
      </c>
      <c r="H42" s="31"/>
      <c r="I42" s="27">
        <f t="shared" si="6"/>
      </c>
      <c r="J42" s="31"/>
      <c r="K42" s="27">
        <f t="shared" si="1"/>
      </c>
      <c r="L42" s="31"/>
      <c r="M42" s="27">
        <f t="shared" si="7"/>
      </c>
      <c r="N42" s="31"/>
      <c r="O42" s="27">
        <f t="shared" si="2"/>
      </c>
      <c r="P42" s="31">
        <v>1</v>
      </c>
      <c r="Q42" s="27" t="str">
        <f t="shared" si="3"/>
        <v>A10-T4</v>
      </c>
      <c r="R42" s="31"/>
      <c r="S42" s="27">
        <f t="shared" si="4"/>
      </c>
      <c r="T42" s="31"/>
      <c r="U42" s="27">
        <f t="shared" si="5"/>
      </c>
      <c r="V42" s="35" t="s">
        <v>27</v>
      </c>
      <c r="W42" s="24"/>
    </row>
    <row r="43" spans="1:23" s="25" customFormat="1" ht="30" customHeight="1">
      <c r="A43" s="26"/>
      <c r="B43" s="36" t="s">
        <v>33</v>
      </c>
      <c r="C43" s="36">
        <v>11</v>
      </c>
      <c r="D43" s="28" t="s">
        <v>58</v>
      </c>
      <c r="E43" s="28">
        <v>2</v>
      </c>
      <c r="F43" s="28">
        <v>25</v>
      </c>
      <c r="G43" s="37" t="s">
        <v>56</v>
      </c>
      <c r="H43" s="30"/>
      <c r="I43" s="27">
        <f t="shared" si="6"/>
      </c>
      <c r="J43" s="30"/>
      <c r="K43" s="27">
        <f t="shared" si="1"/>
      </c>
      <c r="L43" s="30"/>
      <c r="M43" s="27">
        <f t="shared" si="7"/>
      </c>
      <c r="N43" s="30"/>
      <c r="O43" s="27">
        <f t="shared" si="2"/>
      </c>
      <c r="P43" s="30">
        <v>1</v>
      </c>
      <c r="Q43" s="27" t="str">
        <f t="shared" si="3"/>
        <v>A10-T4</v>
      </c>
      <c r="R43" s="30"/>
      <c r="S43" s="27">
        <f t="shared" si="4"/>
      </c>
      <c r="T43" s="30"/>
      <c r="U43" s="27">
        <f t="shared" si="5"/>
      </c>
      <c r="V43" s="33" t="s">
        <v>30</v>
      </c>
      <c r="W43" s="24"/>
    </row>
    <row r="44" spans="1:23" s="25" customFormat="1" ht="30" customHeight="1">
      <c r="A44" s="26"/>
      <c r="B44" s="36" t="s">
        <v>33</v>
      </c>
      <c r="C44" s="36">
        <v>11</v>
      </c>
      <c r="D44" s="28" t="s">
        <v>58</v>
      </c>
      <c r="E44" s="28">
        <v>3</v>
      </c>
      <c r="F44" s="28">
        <v>24</v>
      </c>
      <c r="G44" s="37" t="s">
        <v>56</v>
      </c>
      <c r="H44" s="30"/>
      <c r="I44" s="27">
        <f t="shared" si="6"/>
      </c>
      <c r="J44" s="30"/>
      <c r="K44" s="27">
        <f t="shared" si="1"/>
      </c>
      <c r="L44" s="30"/>
      <c r="M44" s="27">
        <f t="shared" si="7"/>
      </c>
      <c r="N44" s="30"/>
      <c r="O44" s="27">
        <f t="shared" si="2"/>
      </c>
      <c r="P44" s="30">
        <v>1</v>
      </c>
      <c r="Q44" s="27" t="str">
        <f t="shared" si="3"/>
        <v>A10-T4</v>
      </c>
      <c r="R44" s="30"/>
      <c r="S44" s="27">
        <f t="shared" si="4"/>
      </c>
      <c r="T44" s="30"/>
      <c r="U44" s="27">
        <f t="shared" si="5"/>
      </c>
      <c r="V44" s="33" t="s">
        <v>43</v>
      </c>
      <c r="W44" s="24"/>
    </row>
    <row r="45" spans="1:23" s="25" customFormat="1" ht="30" customHeight="1">
      <c r="A45" s="26"/>
      <c r="B45" s="41" t="s">
        <v>33</v>
      </c>
      <c r="C45" s="41">
        <v>11</v>
      </c>
      <c r="D45" s="34" t="s">
        <v>59</v>
      </c>
      <c r="E45" s="34">
        <v>1</v>
      </c>
      <c r="F45" s="34">
        <v>24</v>
      </c>
      <c r="G45" s="42" t="s">
        <v>56</v>
      </c>
      <c r="H45" s="31">
        <v>2</v>
      </c>
      <c r="I45" s="27" t="str">
        <f t="shared" si="6"/>
        <v>A10-T4</v>
      </c>
      <c r="J45" s="31"/>
      <c r="K45" s="27">
        <f t="shared" si="1"/>
      </c>
      <c r="L45" s="31"/>
      <c r="M45" s="27">
        <f t="shared" si="7"/>
      </c>
      <c r="N45" s="31"/>
      <c r="O45" s="27">
        <f t="shared" si="2"/>
      </c>
      <c r="P45" s="31"/>
      <c r="Q45" s="27">
        <f t="shared" si="3"/>
      </c>
      <c r="R45" s="31"/>
      <c r="S45" s="27">
        <f t="shared" si="4"/>
      </c>
      <c r="T45" s="31"/>
      <c r="U45" s="27">
        <f t="shared" si="5"/>
      </c>
      <c r="V45" s="33" t="s">
        <v>30</v>
      </c>
      <c r="W45" s="24"/>
    </row>
    <row r="46" spans="1:23" s="25" customFormat="1" ht="30" customHeight="1">
      <c r="A46" s="26"/>
      <c r="B46" s="36" t="s">
        <v>33</v>
      </c>
      <c r="C46" s="36">
        <v>11</v>
      </c>
      <c r="D46" s="28" t="s">
        <v>59</v>
      </c>
      <c r="E46" s="28">
        <v>2</v>
      </c>
      <c r="F46" s="28">
        <v>24</v>
      </c>
      <c r="G46" s="37" t="s">
        <v>56</v>
      </c>
      <c r="H46" s="30">
        <v>2</v>
      </c>
      <c r="I46" s="27" t="str">
        <f t="shared" si="6"/>
        <v>A10-T4</v>
      </c>
      <c r="J46" s="30"/>
      <c r="K46" s="27">
        <f t="shared" si="1"/>
      </c>
      <c r="L46" s="30"/>
      <c r="M46" s="27">
        <f t="shared" si="7"/>
      </c>
      <c r="N46" s="30"/>
      <c r="O46" s="27">
        <f t="shared" si="2"/>
      </c>
      <c r="P46" s="30"/>
      <c r="Q46" s="27">
        <f t="shared" si="3"/>
      </c>
      <c r="R46" s="30"/>
      <c r="S46" s="27">
        <f t="shared" si="4"/>
      </c>
      <c r="T46" s="30"/>
      <c r="U46" s="27">
        <f t="shared" si="5"/>
      </c>
      <c r="V46" s="33" t="s">
        <v>39</v>
      </c>
      <c r="W46" s="24"/>
    </row>
    <row r="47" spans="1:23" s="25" customFormat="1" ht="30" customHeight="1">
      <c r="A47" s="26"/>
      <c r="B47" s="36" t="s">
        <v>33</v>
      </c>
      <c r="C47" s="36">
        <v>11</v>
      </c>
      <c r="D47" s="28" t="s">
        <v>59</v>
      </c>
      <c r="E47" s="28">
        <v>3</v>
      </c>
      <c r="F47" s="28">
        <v>24</v>
      </c>
      <c r="G47" s="37" t="s">
        <v>56</v>
      </c>
      <c r="H47" s="30">
        <v>2</v>
      </c>
      <c r="I47" s="27" t="str">
        <f t="shared" si="6"/>
        <v>A10-T4</v>
      </c>
      <c r="J47" s="30"/>
      <c r="K47" s="27">
        <f t="shared" si="1"/>
      </c>
      <c r="L47" s="30"/>
      <c r="M47" s="27">
        <f t="shared" si="7"/>
      </c>
      <c r="N47" s="30"/>
      <c r="O47" s="27">
        <f t="shared" si="2"/>
      </c>
      <c r="P47" s="30"/>
      <c r="Q47" s="27">
        <f t="shared" si="3"/>
      </c>
      <c r="R47" s="30"/>
      <c r="S47" s="27">
        <f t="shared" si="4"/>
      </c>
      <c r="T47" s="30"/>
      <c r="U47" s="27">
        <f t="shared" si="5"/>
      </c>
      <c r="V47" s="33" t="s">
        <v>29</v>
      </c>
      <c r="W47" s="24"/>
    </row>
    <row r="48" spans="1:23" s="25" customFormat="1" ht="30" customHeight="1">
      <c r="A48" s="26"/>
      <c r="B48" s="41" t="s">
        <v>33</v>
      </c>
      <c r="C48" s="41">
        <v>11</v>
      </c>
      <c r="D48" s="34" t="s">
        <v>60</v>
      </c>
      <c r="E48" s="34">
        <v>1</v>
      </c>
      <c r="F48" s="34">
        <v>25</v>
      </c>
      <c r="G48" s="42" t="s">
        <v>56</v>
      </c>
      <c r="H48" s="31">
        <v>1</v>
      </c>
      <c r="I48" s="27" t="str">
        <f t="shared" si="6"/>
        <v>A10-T4</v>
      </c>
      <c r="J48" s="31"/>
      <c r="K48" s="27">
        <f t="shared" si="1"/>
      </c>
      <c r="L48" s="31"/>
      <c r="M48" s="27">
        <f t="shared" si="7"/>
      </c>
      <c r="N48" s="31"/>
      <c r="O48" s="27">
        <f t="shared" si="2"/>
      </c>
      <c r="P48" s="31"/>
      <c r="Q48" s="27">
        <f t="shared" si="3"/>
      </c>
      <c r="R48" s="31"/>
      <c r="S48" s="27">
        <f t="shared" si="4"/>
      </c>
      <c r="T48" s="31"/>
      <c r="U48" s="27">
        <f t="shared" si="5"/>
      </c>
      <c r="V48" s="33" t="s">
        <v>30</v>
      </c>
      <c r="W48" s="24"/>
    </row>
    <row r="49" spans="1:23" s="25" customFormat="1" ht="30" customHeight="1">
      <c r="A49" s="26"/>
      <c r="B49" s="36" t="s">
        <v>33</v>
      </c>
      <c r="C49" s="36">
        <v>11</v>
      </c>
      <c r="D49" s="28" t="s">
        <v>60</v>
      </c>
      <c r="E49" s="28">
        <v>2</v>
      </c>
      <c r="F49" s="28">
        <v>25</v>
      </c>
      <c r="G49" s="37" t="s">
        <v>56</v>
      </c>
      <c r="H49" s="30">
        <v>1</v>
      </c>
      <c r="I49" s="27" t="str">
        <f t="shared" si="6"/>
        <v>A10-T4</v>
      </c>
      <c r="J49" s="30"/>
      <c r="K49" s="27">
        <f t="shared" si="1"/>
      </c>
      <c r="L49" s="30"/>
      <c r="M49" s="27">
        <f t="shared" si="7"/>
      </c>
      <c r="N49" s="30"/>
      <c r="O49" s="27">
        <f t="shared" si="2"/>
      </c>
      <c r="P49" s="30"/>
      <c r="Q49" s="27">
        <f t="shared" si="3"/>
      </c>
      <c r="R49" s="30"/>
      <c r="S49" s="27">
        <f t="shared" si="4"/>
      </c>
      <c r="T49" s="30"/>
      <c r="U49" s="27">
        <f t="shared" si="5"/>
      </c>
      <c r="V49" s="33" t="s">
        <v>39</v>
      </c>
      <c r="W49" s="24"/>
    </row>
    <row r="50" spans="1:23" s="25" customFormat="1" ht="30" customHeight="1">
      <c r="A50" s="26"/>
      <c r="B50" s="36" t="s">
        <v>33</v>
      </c>
      <c r="C50" s="36">
        <v>11</v>
      </c>
      <c r="D50" s="28" t="s">
        <v>60</v>
      </c>
      <c r="E50" s="28">
        <v>3</v>
      </c>
      <c r="F50" s="28">
        <v>25</v>
      </c>
      <c r="G50" s="37" t="s">
        <v>56</v>
      </c>
      <c r="H50" s="30">
        <v>1</v>
      </c>
      <c r="I50" s="27" t="str">
        <f t="shared" si="6"/>
        <v>A10-T4</v>
      </c>
      <c r="J50" s="30"/>
      <c r="K50" s="27">
        <f t="shared" si="1"/>
      </c>
      <c r="L50" s="30"/>
      <c r="M50" s="27">
        <f t="shared" si="7"/>
      </c>
      <c r="N50" s="30"/>
      <c r="O50" s="27">
        <f t="shared" si="2"/>
      </c>
      <c r="P50" s="30"/>
      <c r="Q50" s="27">
        <f t="shared" si="3"/>
      </c>
      <c r="R50" s="30"/>
      <c r="S50" s="27">
        <f t="shared" si="4"/>
      </c>
      <c r="T50" s="30"/>
      <c r="U50" s="27">
        <f t="shared" si="5"/>
      </c>
      <c r="V50" s="33" t="s">
        <v>29</v>
      </c>
      <c r="W50" s="24"/>
    </row>
    <row r="51" spans="1:23" s="25" customFormat="1" ht="30" customHeight="1">
      <c r="A51" s="26"/>
      <c r="B51" s="41" t="s">
        <v>33</v>
      </c>
      <c r="C51" s="41">
        <v>11</v>
      </c>
      <c r="D51" s="34" t="s">
        <v>61</v>
      </c>
      <c r="E51" s="34">
        <v>1</v>
      </c>
      <c r="F51" s="34">
        <v>25</v>
      </c>
      <c r="G51" s="42" t="s">
        <v>56</v>
      </c>
      <c r="H51" s="31"/>
      <c r="I51" s="27">
        <f t="shared" si="6"/>
      </c>
      <c r="J51" s="31"/>
      <c r="K51" s="27">
        <f t="shared" si="1"/>
      </c>
      <c r="L51" s="31"/>
      <c r="M51" s="27">
        <f t="shared" si="7"/>
      </c>
      <c r="N51" s="31">
        <v>2</v>
      </c>
      <c r="O51" s="27" t="str">
        <f t="shared" si="2"/>
        <v>A10-T4</v>
      </c>
      <c r="P51" s="31"/>
      <c r="Q51" s="27">
        <f t="shared" si="3"/>
      </c>
      <c r="R51" s="31"/>
      <c r="S51" s="27">
        <f t="shared" si="4"/>
      </c>
      <c r="T51" s="31"/>
      <c r="U51" s="27">
        <f t="shared" si="5"/>
      </c>
      <c r="V51" s="35" t="s">
        <v>62</v>
      </c>
      <c r="W51" s="24"/>
    </row>
    <row r="52" spans="1:23" s="25" customFormat="1" ht="30" customHeight="1">
      <c r="A52" s="26"/>
      <c r="B52" s="36" t="s">
        <v>33</v>
      </c>
      <c r="C52" s="36">
        <v>11</v>
      </c>
      <c r="D52" s="28" t="s">
        <v>61</v>
      </c>
      <c r="E52" s="28">
        <v>2</v>
      </c>
      <c r="F52" s="28">
        <v>25</v>
      </c>
      <c r="G52" s="37" t="s">
        <v>56</v>
      </c>
      <c r="H52" s="30"/>
      <c r="I52" s="27">
        <f t="shared" si="6"/>
      </c>
      <c r="J52" s="30"/>
      <c r="K52" s="27">
        <f t="shared" si="1"/>
      </c>
      <c r="L52" s="30"/>
      <c r="M52" s="27">
        <f t="shared" si="7"/>
      </c>
      <c r="N52" s="30">
        <v>2</v>
      </c>
      <c r="O52" s="27" t="str">
        <f t="shared" si="2"/>
        <v>A10-T4</v>
      </c>
      <c r="P52" s="30"/>
      <c r="Q52" s="27">
        <f t="shared" si="3"/>
      </c>
      <c r="R52" s="30"/>
      <c r="S52" s="27">
        <f t="shared" si="4"/>
      </c>
      <c r="T52" s="30"/>
      <c r="U52" s="27">
        <f t="shared" si="5"/>
      </c>
      <c r="V52" s="33" t="s">
        <v>40</v>
      </c>
      <c r="W52" s="24"/>
    </row>
    <row r="53" spans="1:23" s="25" customFormat="1" ht="30" customHeight="1">
      <c r="A53" s="26"/>
      <c r="B53" s="36" t="s">
        <v>33</v>
      </c>
      <c r="C53" s="36">
        <v>11</v>
      </c>
      <c r="D53" s="28" t="s">
        <v>61</v>
      </c>
      <c r="E53" s="28">
        <v>3</v>
      </c>
      <c r="F53" s="28">
        <v>25</v>
      </c>
      <c r="G53" s="37" t="s">
        <v>56</v>
      </c>
      <c r="H53" s="30"/>
      <c r="I53" s="27">
        <f t="shared" si="6"/>
      </c>
      <c r="J53" s="30"/>
      <c r="K53" s="27">
        <f t="shared" si="1"/>
      </c>
      <c r="L53" s="30"/>
      <c r="M53" s="27">
        <f t="shared" si="7"/>
      </c>
      <c r="N53" s="30">
        <v>2</v>
      </c>
      <c r="O53" s="27" t="str">
        <f t="shared" si="2"/>
        <v>A10-T4</v>
      </c>
      <c r="P53" s="30"/>
      <c r="Q53" s="27">
        <f t="shared" si="3"/>
      </c>
      <c r="R53" s="30"/>
      <c r="S53" s="27">
        <f t="shared" si="4"/>
      </c>
      <c r="T53" s="30"/>
      <c r="U53" s="27">
        <f t="shared" si="5"/>
      </c>
      <c r="V53" s="33" t="s">
        <v>32</v>
      </c>
      <c r="W53" s="24"/>
    </row>
    <row r="54" spans="1:23" s="25" customFormat="1" ht="30" customHeight="1">
      <c r="A54" s="26"/>
      <c r="B54" s="49" t="s">
        <v>45</v>
      </c>
      <c r="C54" s="49">
        <v>19</v>
      </c>
      <c r="D54" s="50" t="s">
        <v>72</v>
      </c>
      <c r="E54" s="51">
        <v>1</v>
      </c>
      <c r="F54" s="51">
        <v>24</v>
      </c>
      <c r="G54" s="52" t="s">
        <v>77</v>
      </c>
      <c r="H54" s="60">
        <v>3</v>
      </c>
      <c r="I54" s="27" t="str">
        <f t="shared" si="6"/>
        <v>A10-T4</v>
      </c>
      <c r="J54" s="60">
        <v>2</v>
      </c>
      <c r="K54" s="27" t="str">
        <f t="shared" si="1"/>
        <v>A10-T4</v>
      </c>
      <c r="L54" s="60">
        <v>3</v>
      </c>
      <c r="M54" s="27" t="str">
        <f t="shared" si="7"/>
        <v>A10-T4</v>
      </c>
      <c r="N54" s="60"/>
      <c r="O54" s="27">
        <f t="shared" si="2"/>
      </c>
      <c r="P54" s="60">
        <v>2</v>
      </c>
      <c r="Q54" s="27" t="str">
        <f t="shared" si="3"/>
        <v>A10-T4</v>
      </c>
      <c r="R54" s="60">
        <v>1</v>
      </c>
      <c r="S54" s="27" t="str">
        <f t="shared" si="4"/>
        <v>A10-T4</v>
      </c>
      <c r="T54" s="60"/>
      <c r="U54" s="27">
        <f t="shared" si="5"/>
      </c>
      <c r="V54" s="59" t="s">
        <v>79</v>
      </c>
      <c r="W54" s="24"/>
    </row>
    <row r="55" spans="1:23" s="25" customFormat="1" ht="30" customHeight="1">
      <c r="A55" s="26"/>
      <c r="B55" s="49" t="s">
        <v>45</v>
      </c>
      <c r="C55" s="49">
        <v>19</v>
      </c>
      <c r="D55" s="50" t="s">
        <v>72</v>
      </c>
      <c r="E55" s="51">
        <v>1</v>
      </c>
      <c r="F55" s="51">
        <v>24</v>
      </c>
      <c r="G55" s="52" t="s">
        <v>77</v>
      </c>
      <c r="H55" s="60"/>
      <c r="I55" s="27">
        <f t="shared" si="6"/>
      </c>
      <c r="J55" s="60"/>
      <c r="K55" s="27">
        <f t="shared" si="1"/>
      </c>
      <c r="L55" s="60"/>
      <c r="M55" s="27">
        <f t="shared" si="7"/>
      </c>
      <c r="N55" s="60"/>
      <c r="O55" s="27">
        <f t="shared" si="2"/>
      </c>
      <c r="P55" s="60"/>
      <c r="Q55" s="27">
        <f t="shared" si="3"/>
      </c>
      <c r="R55" s="60">
        <v>2</v>
      </c>
      <c r="S55" s="27" t="str">
        <f t="shared" si="4"/>
        <v>A10-T4</v>
      </c>
      <c r="T55" s="60"/>
      <c r="U55" s="27">
        <f t="shared" si="5"/>
      </c>
      <c r="V55" s="59" t="s">
        <v>79</v>
      </c>
      <c r="W55" s="24"/>
    </row>
    <row r="56" spans="1:23" s="25" customFormat="1" ht="30" customHeight="1">
      <c r="A56" s="26"/>
      <c r="B56" s="49" t="s">
        <v>45</v>
      </c>
      <c r="C56" s="49">
        <v>19</v>
      </c>
      <c r="D56" s="50" t="s">
        <v>72</v>
      </c>
      <c r="E56" s="51">
        <v>2</v>
      </c>
      <c r="F56" s="51">
        <v>24</v>
      </c>
      <c r="G56" s="52" t="s">
        <v>77</v>
      </c>
      <c r="H56" s="60">
        <v>1</v>
      </c>
      <c r="I56" s="27" t="str">
        <f t="shared" si="6"/>
        <v>A10-T4</v>
      </c>
      <c r="J56" s="60">
        <v>1</v>
      </c>
      <c r="K56" s="27" t="str">
        <f t="shared" si="1"/>
        <v>A10-T4</v>
      </c>
      <c r="L56" s="60">
        <v>1</v>
      </c>
      <c r="M56" s="27" t="str">
        <f t="shared" si="7"/>
        <v>A10-T4</v>
      </c>
      <c r="N56" s="60">
        <v>1</v>
      </c>
      <c r="O56" s="27" t="str">
        <f t="shared" si="2"/>
        <v>A10-T4</v>
      </c>
      <c r="P56" s="60">
        <v>1</v>
      </c>
      <c r="Q56" s="27" t="str">
        <f t="shared" si="3"/>
        <v>A10-T4</v>
      </c>
      <c r="R56" s="60">
        <v>1</v>
      </c>
      <c r="S56" s="27" t="str">
        <f t="shared" si="4"/>
        <v>A10-T4</v>
      </c>
      <c r="T56" s="60"/>
      <c r="U56" s="27">
        <f t="shared" si="5"/>
      </c>
      <c r="V56" s="54" t="s">
        <v>40</v>
      </c>
      <c r="W56" s="24"/>
    </row>
    <row r="57" spans="1:23" s="25" customFormat="1" ht="30" customHeight="1">
      <c r="A57" s="26"/>
      <c r="B57" s="49" t="s">
        <v>45</v>
      </c>
      <c r="C57" s="49">
        <v>19</v>
      </c>
      <c r="D57" s="50" t="s">
        <v>72</v>
      </c>
      <c r="E57" s="51">
        <v>3</v>
      </c>
      <c r="F57" s="51">
        <v>24</v>
      </c>
      <c r="G57" s="52" t="s">
        <v>77</v>
      </c>
      <c r="H57" s="60">
        <v>1</v>
      </c>
      <c r="I57" s="27" t="str">
        <f t="shared" si="6"/>
        <v>A10-T4</v>
      </c>
      <c r="J57" s="60">
        <v>1</v>
      </c>
      <c r="K57" s="27" t="str">
        <f t="shared" si="1"/>
        <v>A10-T4</v>
      </c>
      <c r="L57" s="60">
        <v>1</v>
      </c>
      <c r="M57" s="27" t="str">
        <f t="shared" si="7"/>
        <v>A10-T4</v>
      </c>
      <c r="N57" s="60">
        <v>1</v>
      </c>
      <c r="O57" s="27" t="str">
        <f t="shared" si="2"/>
        <v>A10-T4</v>
      </c>
      <c r="P57" s="60">
        <v>1</v>
      </c>
      <c r="Q57" s="27" t="str">
        <f t="shared" si="3"/>
        <v>A10-T4</v>
      </c>
      <c r="R57" s="60">
        <v>1</v>
      </c>
      <c r="S57" s="27" t="str">
        <f t="shared" si="4"/>
        <v>A10-T4</v>
      </c>
      <c r="T57" s="60"/>
      <c r="U57" s="27">
        <f t="shared" si="5"/>
      </c>
      <c r="V57" s="54" t="s">
        <v>80</v>
      </c>
      <c r="W57" s="24"/>
    </row>
    <row r="58" spans="1:23" s="25" customFormat="1" ht="30" customHeight="1">
      <c r="A58" s="26"/>
      <c r="B58" s="49" t="s">
        <v>45</v>
      </c>
      <c r="C58" s="49">
        <v>19</v>
      </c>
      <c r="D58" s="50" t="s">
        <v>73</v>
      </c>
      <c r="E58" s="51">
        <v>1</v>
      </c>
      <c r="F58" s="51">
        <v>23</v>
      </c>
      <c r="G58" s="52" t="s">
        <v>77</v>
      </c>
      <c r="H58" s="60">
        <v>3</v>
      </c>
      <c r="I58" s="27" t="str">
        <f t="shared" si="6"/>
        <v>A10-T4</v>
      </c>
      <c r="J58" s="60">
        <v>1</v>
      </c>
      <c r="K58" s="27" t="str">
        <f t="shared" si="1"/>
        <v>A10-T4</v>
      </c>
      <c r="L58" s="60">
        <v>3</v>
      </c>
      <c r="M58" s="27" t="str">
        <f t="shared" si="7"/>
        <v>A10-T4</v>
      </c>
      <c r="N58" s="60">
        <v>1</v>
      </c>
      <c r="O58" s="27" t="str">
        <f t="shared" si="2"/>
        <v>A10-T4</v>
      </c>
      <c r="P58" s="60">
        <v>1</v>
      </c>
      <c r="Q58" s="27" t="str">
        <f t="shared" si="3"/>
        <v>A10-T4</v>
      </c>
      <c r="R58" s="60"/>
      <c r="S58" s="27">
        <f t="shared" si="4"/>
      </c>
      <c r="T58" s="60"/>
      <c r="U58" s="27">
        <f t="shared" si="5"/>
      </c>
      <c r="V58" s="59" t="s">
        <v>62</v>
      </c>
      <c r="W58" s="24"/>
    </row>
    <row r="59" spans="1:23" s="25" customFormat="1" ht="30" customHeight="1">
      <c r="A59" s="26"/>
      <c r="B59" s="49" t="s">
        <v>45</v>
      </c>
      <c r="C59" s="49">
        <v>19</v>
      </c>
      <c r="D59" s="50" t="s">
        <v>73</v>
      </c>
      <c r="E59" s="51">
        <v>1</v>
      </c>
      <c r="F59" s="51">
        <v>23</v>
      </c>
      <c r="G59" s="52" t="s">
        <v>77</v>
      </c>
      <c r="H59" s="60"/>
      <c r="I59" s="27">
        <f t="shared" si="6"/>
      </c>
      <c r="J59" s="60"/>
      <c r="K59" s="27">
        <f t="shared" si="1"/>
      </c>
      <c r="L59" s="60"/>
      <c r="M59" s="27">
        <f t="shared" si="7"/>
      </c>
      <c r="N59" s="60"/>
      <c r="O59" s="27">
        <f t="shared" si="2"/>
      </c>
      <c r="P59" s="60">
        <v>3</v>
      </c>
      <c r="Q59" s="27" t="str">
        <f t="shared" si="3"/>
        <v>A10-T4</v>
      </c>
      <c r="R59" s="60"/>
      <c r="S59" s="27">
        <f t="shared" si="4"/>
      </c>
      <c r="T59" s="60"/>
      <c r="U59" s="27">
        <f t="shared" si="5"/>
      </c>
      <c r="V59" s="59" t="s">
        <v>62</v>
      </c>
      <c r="W59" s="24"/>
    </row>
    <row r="60" spans="1:23" s="25" customFormat="1" ht="30" customHeight="1">
      <c r="A60" s="26"/>
      <c r="B60" s="49" t="s">
        <v>45</v>
      </c>
      <c r="C60" s="49">
        <v>19</v>
      </c>
      <c r="D60" s="50" t="s">
        <v>73</v>
      </c>
      <c r="E60" s="51">
        <v>2</v>
      </c>
      <c r="F60" s="51">
        <v>23</v>
      </c>
      <c r="G60" s="52" t="s">
        <v>77</v>
      </c>
      <c r="H60" s="60">
        <v>3</v>
      </c>
      <c r="I60" s="27" t="str">
        <f t="shared" si="6"/>
        <v>A10-T4</v>
      </c>
      <c r="J60" s="60">
        <v>1</v>
      </c>
      <c r="K60" s="27" t="str">
        <f t="shared" si="1"/>
        <v>A10-T4</v>
      </c>
      <c r="L60" s="60">
        <v>1</v>
      </c>
      <c r="M60" s="27" t="str">
        <f t="shared" si="7"/>
        <v>A10-T4</v>
      </c>
      <c r="N60" s="60"/>
      <c r="O60" s="27">
        <f t="shared" si="2"/>
      </c>
      <c r="P60" s="60">
        <v>2</v>
      </c>
      <c r="Q60" s="27" t="str">
        <f t="shared" si="3"/>
        <v>A10-T4</v>
      </c>
      <c r="R60" s="60">
        <v>1</v>
      </c>
      <c r="S60" s="27" t="str">
        <f t="shared" si="4"/>
        <v>A10-T4</v>
      </c>
      <c r="T60" s="60"/>
      <c r="U60" s="27">
        <f t="shared" si="5"/>
      </c>
      <c r="V60" s="54" t="s">
        <v>31</v>
      </c>
      <c r="W60" s="24"/>
    </row>
    <row r="61" spans="1:23" s="25" customFormat="1" ht="30" customHeight="1">
      <c r="A61" s="26"/>
      <c r="B61" s="49" t="s">
        <v>45</v>
      </c>
      <c r="C61" s="49">
        <v>19</v>
      </c>
      <c r="D61" s="50" t="s">
        <v>73</v>
      </c>
      <c r="E61" s="51">
        <v>2</v>
      </c>
      <c r="F61" s="51">
        <v>23</v>
      </c>
      <c r="G61" s="52" t="s">
        <v>77</v>
      </c>
      <c r="H61" s="60"/>
      <c r="I61" s="27">
        <f t="shared" si="6"/>
      </c>
      <c r="J61" s="60"/>
      <c r="K61" s="27">
        <f t="shared" si="1"/>
      </c>
      <c r="L61" s="60"/>
      <c r="M61" s="27">
        <f t="shared" si="7"/>
      </c>
      <c r="N61" s="60"/>
      <c r="O61" s="27">
        <f t="shared" si="2"/>
      </c>
      <c r="P61" s="60"/>
      <c r="Q61" s="27">
        <f t="shared" si="3"/>
      </c>
      <c r="R61" s="60">
        <v>2</v>
      </c>
      <c r="S61" s="27" t="str">
        <f t="shared" si="4"/>
        <v>A10-T4</v>
      </c>
      <c r="T61" s="60"/>
      <c r="U61" s="27">
        <f t="shared" si="5"/>
      </c>
      <c r="V61" s="54" t="s">
        <v>31</v>
      </c>
      <c r="W61" s="24"/>
    </row>
    <row r="62" spans="1:23" s="25" customFormat="1" ht="30" customHeight="1">
      <c r="A62" s="26"/>
      <c r="B62" s="49" t="s">
        <v>45</v>
      </c>
      <c r="C62" s="49">
        <v>19</v>
      </c>
      <c r="D62" s="50" t="s">
        <v>73</v>
      </c>
      <c r="E62" s="51">
        <v>3</v>
      </c>
      <c r="F62" s="51">
        <v>22</v>
      </c>
      <c r="G62" s="52" t="s">
        <v>77</v>
      </c>
      <c r="H62" s="60">
        <v>3</v>
      </c>
      <c r="I62" s="27" t="str">
        <f t="shared" si="6"/>
        <v>A10-T4</v>
      </c>
      <c r="J62" s="60">
        <v>1</v>
      </c>
      <c r="K62" s="27" t="str">
        <f t="shared" si="1"/>
        <v>A10-T4</v>
      </c>
      <c r="L62" s="60">
        <v>2</v>
      </c>
      <c r="M62" s="27" t="str">
        <f t="shared" si="7"/>
        <v>A10-T4</v>
      </c>
      <c r="N62" s="60"/>
      <c r="O62" s="27"/>
      <c r="P62" s="60">
        <v>1</v>
      </c>
      <c r="Q62" s="27" t="str">
        <f t="shared" si="3"/>
        <v>A10-T4</v>
      </c>
      <c r="R62" s="60">
        <v>1</v>
      </c>
      <c r="S62" s="27" t="str">
        <f t="shared" si="4"/>
        <v>A10-T4</v>
      </c>
      <c r="T62" s="60"/>
      <c r="U62" s="27">
        <f t="shared" si="5"/>
      </c>
      <c r="V62" s="54" t="s">
        <v>28</v>
      </c>
      <c r="W62" s="24"/>
    </row>
    <row r="63" spans="1:23" s="25" customFormat="1" ht="30" customHeight="1">
      <c r="A63" s="26"/>
      <c r="B63" s="49" t="s">
        <v>45</v>
      </c>
      <c r="C63" s="49">
        <v>19</v>
      </c>
      <c r="D63" s="50" t="s">
        <v>73</v>
      </c>
      <c r="E63" s="51">
        <v>3</v>
      </c>
      <c r="F63" s="51">
        <v>22</v>
      </c>
      <c r="G63" s="52" t="s">
        <v>77</v>
      </c>
      <c r="H63" s="60"/>
      <c r="I63" s="27">
        <f t="shared" si="6"/>
      </c>
      <c r="J63" s="60"/>
      <c r="K63" s="27">
        <f t="shared" si="1"/>
      </c>
      <c r="L63" s="60">
        <v>1</v>
      </c>
      <c r="M63" s="27" t="str">
        <f t="shared" si="7"/>
        <v>A10-T4</v>
      </c>
      <c r="N63" s="60"/>
      <c r="O63" s="27">
        <f t="shared" si="2"/>
      </c>
      <c r="P63" s="60"/>
      <c r="Q63" s="27">
        <f t="shared" si="3"/>
      </c>
      <c r="R63" s="60"/>
      <c r="S63" s="27">
        <f t="shared" si="4"/>
      </c>
      <c r="T63" s="60"/>
      <c r="U63" s="27">
        <f t="shared" si="5"/>
      </c>
      <c r="V63" s="54" t="s">
        <v>28</v>
      </c>
      <c r="W63" s="24"/>
    </row>
    <row r="64" spans="1:23" s="25" customFormat="1" ht="30" customHeight="1">
      <c r="A64" s="26"/>
      <c r="B64" s="55" t="s">
        <v>45</v>
      </c>
      <c r="C64" s="55">
        <v>19</v>
      </c>
      <c r="D64" s="56" t="s">
        <v>67</v>
      </c>
      <c r="E64" s="56">
        <v>1</v>
      </c>
      <c r="F64" s="56">
        <v>27</v>
      </c>
      <c r="G64" s="52" t="s">
        <v>69</v>
      </c>
      <c r="H64" s="60"/>
      <c r="I64" s="27">
        <f t="shared" si="6"/>
      </c>
      <c r="J64" s="60">
        <v>2</v>
      </c>
      <c r="K64" s="27" t="s">
        <v>83</v>
      </c>
      <c r="L64" s="60">
        <v>2</v>
      </c>
      <c r="M64" s="27" t="str">
        <f t="shared" si="7"/>
        <v>A10-T4</v>
      </c>
      <c r="N64" s="60">
        <v>2</v>
      </c>
      <c r="O64" s="27" t="s">
        <v>83</v>
      </c>
      <c r="P64" s="60">
        <v>2</v>
      </c>
      <c r="Q64" s="27" t="str">
        <f t="shared" si="3"/>
        <v>A10-T4</v>
      </c>
      <c r="R64" s="60">
        <v>1</v>
      </c>
      <c r="S64" s="27" t="str">
        <f t="shared" si="4"/>
        <v>A10-T4</v>
      </c>
      <c r="T64" s="60"/>
      <c r="U64" s="27">
        <f t="shared" si="5"/>
      </c>
      <c r="V64" s="54" t="s">
        <v>39</v>
      </c>
      <c r="W64" s="24"/>
    </row>
    <row r="65" spans="1:23" s="25" customFormat="1" ht="30" customHeight="1">
      <c r="A65" s="26"/>
      <c r="B65" s="55" t="s">
        <v>45</v>
      </c>
      <c r="C65" s="55">
        <v>19</v>
      </c>
      <c r="D65" s="56" t="s">
        <v>67</v>
      </c>
      <c r="E65" s="56">
        <v>1</v>
      </c>
      <c r="F65" s="56">
        <v>27</v>
      </c>
      <c r="G65" s="52" t="s">
        <v>69</v>
      </c>
      <c r="H65" s="60"/>
      <c r="I65" s="27">
        <f t="shared" si="6"/>
      </c>
      <c r="J65" s="60"/>
      <c r="K65" s="27">
        <f t="shared" si="1"/>
      </c>
      <c r="L65" s="60"/>
      <c r="M65" s="27">
        <f t="shared" si="7"/>
      </c>
      <c r="N65" s="60"/>
      <c r="O65" s="27">
        <f t="shared" si="2"/>
      </c>
      <c r="P65" s="60"/>
      <c r="Q65" s="27">
        <f t="shared" si="3"/>
      </c>
      <c r="R65" s="60">
        <v>2</v>
      </c>
      <c r="S65" s="27" t="str">
        <f t="shared" si="4"/>
        <v>A10-T4</v>
      </c>
      <c r="T65" s="60"/>
      <c r="U65" s="27">
        <f t="shared" si="5"/>
      </c>
      <c r="V65" s="54" t="s">
        <v>39</v>
      </c>
      <c r="W65" s="24"/>
    </row>
    <row r="66" spans="1:23" s="25" customFormat="1" ht="30" customHeight="1">
      <c r="A66" s="26"/>
      <c r="B66" s="49" t="s">
        <v>45</v>
      </c>
      <c r="C66" s="49">
        <v>19</v>
      </c>
      <c r="D66" s="50" t="s">
        <v>67</v>
      </c>
      <c r="E66" s="51">
        <v>2</v>
      </c>
      <c r="F66" s="51">
        <v>26</v>
      </c>
      <c r="G66" s="52" t="s">
        <v>69</v>
      </c>
      <c r="H66" s="60">
        <v>2</v>
      </c>
      <c r="I66" s="27" t="str">
        <f t="shared" si="6"/>
        <v>A10-T4</v>
      </c>
      <c r="J66" s="60">
        <v>2</v>
      </c>
      <c r="K66" s="27" t="str">
        <f t="shared" si="1"/>
        <v>A10-T4</v>
      </c>
      <c r="L66" s="60">
        <v>2</v>
      </c>
      <c r="M66" s="27" t="str">
        <f t="shared" si="7"/>
        <v>A10-T4</v>
      </c>
      <c r="N66" s="60">
        <v>2</v>
      </c>
      <c r="O66" s="27" t="str">
        <f t="shared" si="2"/>
        <v>A10-T4</v>
      </c>
      <c r="P66" s="60">
        <v>2</v>
      </c>
      <c r="Q66" s="27" t="str">
        <f t="shared" si="3"/>
        <v>A10-T4</v>
      </c>
      <c r="R66" s="60">
        <v>2</v>
      </c>
      <c r="S66" s="27" t="str">
        <f t="shared" si="4"/>
        <v>A10-T4</v>
      </c>
      <c r="T66" s="60"/>
      <c r="U66" s="27">
        <f t="shared" si="5"/>
      </c>
      <c r="V66" s="54" t="s">
        <v>80</v>
      </c>
      <c r="W66" s="24"/>
    </row>
    <row r="67" spans="1:23" s="25" customFormat="1" ht="30" customHeight="1">
      <c r="A67" s="26"/>
      <c r="B67" s="36" t="s">
        <v>45</v>
      </c>
      <c r="C67" s="36">
        <v>18</v>
      </c>
      <c r="D67" s="28" t="s">
        <v>46</v>
      </c>
      <c r="E67" s="28">
        <v>1</v>
      </c>
      <c r="F67" s="28">
        <v>18</v>
      </c>
      <c r="G67" s="37" t="s">
        <v>41</v>
      </c>
      <c r="H67" s="30"/>
      <c r="I67" s="27">
        <f t="shared" si="6"/>
      </c>
      <c r="J67" s="30">
        <v>2</v>
      </c>
      <c r="K67" s="27" t="str">
        <f t="shared" si="1"/>
        <v>A10-T4</v>
      </c>
      <c r="L67" s="30"/>
      <c r="M67" s="27">
        <f t="shared" si="7"/>
      </c>
      <c r="N67" s="32"/>
      <c r="O67" s="27">
        <f t="shared" si="2"/>
      </c>
      <c r="P67" s="30"/>
      <c r="Q67" s="27">
        <f t="shared" si="3"/>
      </c>
      <c r="R67" s="32"/>
      <c r="S67" s="27">
        <f t="shared" si="4"/>
      </c>
      <c r="T67" s="30"/>
      <c r="U67" s="27">
        <f t="shared" si="5"/>
      </c>
      <c r="V67" s="33" t="s">
        <v>27</v>
      </c>
      <c r="W67" s="24"/>
    </row>
    <row r="68" spans="1:23" s="25" customFormat="1" ht="30" customHeight="1">
      <c r="A68" s="26"/>
      <c r="B68" s="36" t="s">
        <v>45</v>
      </c>
      <c r="C68" s="36">
        <v>18</v>
      </c>
      <c r="D68" s="28" t="s">
        <v>46</v>
      </c>
      <c r="E68" s="28">
        <v>2</v>
      </c>
      <c r="F68" s="28">
        <v>17</v>
      </c>
      <c r="G68" s="37" t="s">
        <v>41</v>
      </c>
      <c r="H68" s="30"/>
      <c r="I68" s="27">
        <f t="shared" si="6"/>
      </c>
      <c r="J68" s="30">
        <v>3</v>
      </c>
      <c r="K68" s="27" t="str">
        <f t="shared" si="1"/>
        <v>A10-T4</v>
      </c>
      <c r="L68" s="30"/>
      <c r="M68" s="27">
        <f t="shared" si="7"/>
      </c>
      <c r="N68" s="32"/>
      <c r="O68" s="27">
        <f t="shared" si="2"/>
      </c>
      <c r="P68" s="30"/>
      <c r="Q68" s="27">
        <f t="shared" si="3"/>
      </c>
      <c r="R68" s="32"/>
      <c r="S68" s="27">
        <f t="shared" si="4"/>
      </c>
      <c r="T68" s="30"/>
      <c r="U68" s="27">
        <f t="shared" si="5"/>
      </c>
      <c r="V68" s="33" t="s">
        <v>44</v>
      </c>
      <c r="W68" s="24"/>
    </row>
    <row r="69" spans="1:23" s="25" customFormat="1" ht="30" customHeight="1">
      <c r="A69" s="26"/>
      <c r="B69" s="36" t="s">
        <v>45</v>
      </c>
      <c r="C69" s="36">
        <v>18</v>
      </c>
      <c r="D69" s="28" t="s">
        <v>47</v>
      </c>
      <c r="E69" s="28">
        <v>1</v>
      </c>
      <c r="F69" s="28">
        <v>21</v>
      </c>
      <c r="G69" s="37" t="s">
        <v>41</v>
      </c>
      <c r="H69" s="30"/>
      <c r="I69" s="27">
        <f t="shared" si="6"/>
      </c>
      <c r="J69" s="30"/>
      <c r="K69" s="27">
        <f t="shared" si="1"/>
      </c>
      <c r="L69" s="30"/>
      <c r="M69" s="27">
        <f t="shared" si="7"/>
      </c>
      <c r="N69" s="30">
        <v>1</v>
      </c>
      <c r="O69" s="27" t="str">
        <f t="shared" si="2"/>
        <v>A10-T4</v>
      </c>
      <c r="P69" s="30"/>
      <c r="Q69" s="27">
        <f t="shared" si="3"/>
      </c>
      <c r="R69" s="30"/>
      <c r="S69" s="27">
        <f t="shared" si="4"/>
      </c>
      <c r="T69" s="30"/>
      <c r="U69" s="27">
        <f t="shared" si="5"/>
      </c>
      <c r="V69" s="33" t="s">
        <v>32</v>
      </c>
      <c r="W69" s="24"/>
    </row>
    <row r="70" spans="1:23" s="25" customFormat="1" ht="30" customHeight="1">
      <c r="A70" s="26"/>
      <c r="B70" s="36" t="s">
        <v>45</v>
      </c>
      <c r="C70" s="36">
        <v>18</v>
      </c>
      <c r="D70" s="28" t="s">
        <v>47</v>
      </c>
      <c r="E70" s="28">
        <v>2</v>
      </c>
      <c r="F70" s="28">
        <v>21</v>
      </c>
      <c r="G70" s="37" t="s">
        <v>41</v>
      </c>
      <c r="H70" s="30"/>
      <c r="I70" s="27">
        <f t="shared" si="6"/>
      </c>
      <c r="J70" s="30"/>
      <c r="K70" s="27">
        <f t="shared" si="1"/>
      </c>
      <c r="L70" s="30"/>
      <c r="M70" s="27">
        <f t="shared" si="7"/>
      </c>
      <c r="N70" s="30">
        <v>1</v>
      </c>
      <c r="O70" s="27" t="str">
        <f t="shared" si="2"/>
        <v>A10-T4</v>
      </c>
      <c r="P70" s="30"/>
      <c r="Q70" s="27">
        <f t="shared" si="3"/>
      </c>
      <c r="R70" s="30"/>
      <c r="S70" s="27">
        <f t="shared" si="4"/>
      </c>
      <c r="T70" s="30"/>
      <c r="U70" s="27">
        <f t="shared" si="5"/>
      </c>
      <c r="V70" s="33" t="s">
        <v>36</v>
      </c>
      <c r="W70" s="24"/>
    </row>
    <row r="71" spans="1:23" s="25" customFormat="1" ht="30" customHeight="1">
      <c r="A71" s="26"/>
      <c r="B71" s="36" t="s">
        <v>45</v>
      </c>
      <c r="C71" s="36">
        <v>18</v>
      </c>
      <c r="D71" s="28" t="s">
        <v>47</v>
      </c>
      <c r="E71" s="28">
        <v>3</v>
      </c>
      <c r="F71" s="28">
        <v>21</v>
      </c>
      <c r="G71" s="37" t="s">
        <v>41</v>
      </c>
      <c r="H71" s="30"/>
      <c r="I71" s="27">
        <f t="shared" si="6"/>
      </c>
      <c r="J71" s="30"/>
      <c r="K71" s="27">
        <f t="shared" si="1"/>
      </c>
      <c r="L71" s="30"/>
      <c r="M71" s="27">
        <f t="shared" si="7"/>
      </c>
      <c r="N71" s="30">
        <v>2</v>
      </c>
      <c r="O71" s="27" t="str">
        <f t="shared" si="2"/>
        <v>A10-T4</v>
      </c>
      <c r="P71" s="30"/>
      <c r="Q71" s="27">
        <f t="shared" si="3"/>
      </c>
      <c r="R71" s="30"/>
      <c r="S71" s="27">
        <f t="shared" si="4"/>
      </c>
      <c r="T71" s="30"/>
      <c r="U71" s="27">
        <f t="shared" si="5"/>
      </c>
      <c r="V71" s="33" t="s">
        <v>78</v>
      </c>
      <c r="W71" s="24"/>
    </row>
    <row r="72" spans="1:23" s="25" customFormat="1" ht="30" customHeight="1">
      <c r="A72" s="26"/>
      <c r="B72" s="36" t="s">
        <v>45</v>
      </c>
      <c r="C72" s="36">
        <v>18</v>
      </c>
      <c r="D72" s="28" t="s">
        <v>48</v>
      </c>
      <c r="E72" s="28">
        <v>1</v>
      </c>
      <c r="F72" s="28">
        <v>21</v>
      </c>
      <c r="G72" s="37" t="s">
        <v>41</v>
      </c>
      <c r="H72" s="30"/>
      <c r="I72" s="27">
        <f t="shared" si="6"/>
      </c>
      <c r="J72" s="30"/>
      <c r="K72" s="27">
        <f t="shared" si="1"/>
      </c>
      <c r="L72" s="30"/>
      <c r="M72" s="27">
        <f t="shared" si="7"/>
      </c>
      <c r="N72" s="30">
        <v>1</v>
      </c>
      <c r="O72" s="27" t="str">
        <f t="shared" si="2"/>
        <v>A10-T4</v>
      </c>
      <c r="P72" s="30"/>
      <c r="Q72" s="27">
        <f t="shared" si="3"/>
      </c>
      <c r="R72" s="30"/>
      <c r="S72" s="27">
        <f t="shared" si="4"/>
      </c>
      <c r="T72" s="30"/>
      <c r="U72" s="27">
        <f t="shared" si="5"/>
      </c>
      <c r="V72" s="33" t="s">
        <v>31</v>
      </c>
      <c r="W72" s="24"/>
    </row>
    <row r="73" spans="1:23" s="25" customFormat="1" ht="30" customHeight="1">
      <c r="A73" s="26"/>
      <c r="B73" s="36" t="s">
        <v>45</v>
      </c>
      <c r="C73" s="36">
        <v>18</v>
      </c>
      <c r="D73" s="28" t="s">
        <v>48</v>
      </c>
      <c r="E73" s="28">
        <v>2</v>
      </c>
      <c r="F73" s="28">
        <v>21</v>
      </c>
      <c r="G73" s="37" t="s">
        <v>41</v>
      </c>
      <c r="H73" s="30"/>
      <c r="I73" s="27">
        <f t="shared" si="6"/>
      </c>
      <c r="J73" s="30"/>
      <c r="K73" s="27">
        <f t="shared" si="1"/>
      </c>
      <c r="L73" s="30"/>
      <c r="M73" s="27">
        <f t="shared" si="7"/>
      </c>
      <c r="N73" s="30">
        <v>2</v>
      </c>
      <c r="O73" s="27" t="s">
        <v>26</v>
      </c>
      <c r="P73" s="30"/>
      <c r="Q73" s="27">
        <f t="shared" si="3"/>
      </c>
      <c r="R73" s="30"/>
      <c r="S73" s="27">
        <f t="shared" si="4"/>
      </c>
      <c r="T73" s="30"/>
      <c r="U73" s="27">
        <f t="shared" si="5"/>
      </c>
      <c r="V73" s="33" t="s">
        <v>37</v>
      </c>
      <c r="W73" s="24"/>
    </row>
    <row r="74" spans="1:23" s="25" customFormat="1" ht="30" customHeight="1">
      <c r="A74" s="26"/>
      <c r="B74" s="36" t="s">
        <v>45</v>
      </c>
      <c r="C74" s="36">
        <v>18</v>
      </c>
      <c r="D74" s="28" t="s">
        <v>48</v>
      </c>
      <c r="E74" s="28">
        <v>3</v>
      </c>
      <c r="F74" s="28">
        <v>21</v>
      </c>
      <c r="G74" s="37" t="s">
        <v>41</v>
      </c>
      <c r="H74" s="30"/>
      <c r="I74" s="27">
        <f t="shared" si="6"/>
      </c>
      <c r="J74" s="30"/>
      <c r="K74" s="27">
        <f t="shared" si="1"/>
      </c>
      <c r="L74" s="30"/>
      <c r="M74" s="27">
        <f t="shared" si="7"/>
      </c>
      <c r="N74" s="30">
        <v>3</v>
      </c>
      <c r="O74" s="27" t="str">
        <f t="shared" si="2"/>
        <v>A10-T4</v>
      </c>
      <c r="P74" s="30"/>
      <c r="Q74" s="27">
        <f t="shared" si="3"/>
      </c>
      <c r="R74" s="30"/>
      <c r="S74" s="27">
        <f t="shared" si="4"/>
      </c>
      <c r="T74" s="30"/>
      <c r="U74" s="27">
        <f t="shared" si="5"/>
      </c>
      <c r="V74" s="33" t="s">
        <v>52</v>
      </c>
      <c r="W74" s="24"/>
    </row>
    <row r="75" spans="1:23" s="25" customFormat="1" ht="30" customHeight="1">
      <c r="A75" s="26"/>
      <c r="B75" s="49" t="s">
        <v>45</v>
      </c>
      <c r="C75" s="49">
        <v>19</v>
      </c>
      <c r="D75" s="50" t="s">
        <v>68</v>
      </c>
      <c r="E75" s="51">
        <v>1</v>
      </c>
      <c r="F75" s="51">
        <v>23</v>
      </c>
      <c r="G75" s="52" t="s">
        <v>71</v>
      </c>
      <c r="H75" s="30">
        <v>1</v>
      </c>
      <c r="I75" s="27" t="str">
        <f t="shared" si="6"/>
        <v>X.Sơn</v>
      </c>
      <c r="J75" s="30"/>
      <c r="K75" s="27"/>
      <c r="L75" s="30"/>
      <c r="M75" s="27">
        <f t="shared" si="7"/>
      </c>
      <c r="N75" s="30"/>
      <c r="O75" s="27">
        <f t="shared" si="2"/>
      </c>
      <c r="P75" s="30"/>
      <c r="Q75" s="27">
        <f t="shared" si="3"/>
      </c>
      <c r="R75" s="30"/>
      <c r="S75" s="27">
        <f t="shared" si="4"/>
      </c>
      <c r="T75" s="30"/>
      <c r="U75" s="27">
        <f t="shared" si="5"/>
      </c>
      <c r="V75" s="54" t="s">
        <v>38</v>
      </c>
      <c r="W75" s="24"/>
    </row>
    <row r="76" spans="1:23" s="25" customFormat="1" ht="30" customHeight="1">
      <c r="A76" s="26"/>
      <c r="B76" s="49" t="s">
        <v>45</v>
      </c>
      <c r="C76" s="49">
        <v>19</v>
      </c>
      <c r="D76" s="50" t="s">
        <v>68</v>
      </c>
      <c r="E76" s="51">
        <v>1</v>
      </c>
      <c r="F76" s="51">
        <v>23</v>
      </c>
      <c r="G76" s="52" t="s">
        <v>71</v>
      </c>
      <c r="H76" s="60">
        <v>2</v>
      </c>
      <c r="I76" s="27" t="str">
        <f t="shared" si="6"/>
        <v>X.Sơn</v>
      </c>
      <c r="J76" s="60">
        <v>1</v>
      </c>
      <c r="K76" s="27" t="str">
        <f t="shared" si="1"/>
        <v>X.Sơn</v>
      </c>
      <c r="L76" s="60"/>
      <c r="M76" s="27"/>
      <c r="N76" s="60">
        <v>1</v>
      </c>
      <c r="O76" s="27" t="str">
        <f t="shared" si="2"/>
        <v>X.Sơn</v>
      </c>
      <c r="P76" s="60">
        <v>1</v>
      </c>
      <c r="Q76" s="27" t="str">
        <f t="shared" si="3"/>
        <v>X.Sơn</v>
      </c>
      <c r="R76" s="60">
        <v>1</v>
      </c>
      <c r="S76" s="27" t="str">
        <f t="shared" si="4"/>
        <v>X.Sơn</v>
      </c>
      <c r="T76" s="60"/>
      <c r="U76" s="27">
        <f t="shared" si="5"/>
      </c>
      <c r="V76" s="54" t="s">
        <v>38</v>
      </c>
      <c r="W76" s="24"/>
    </row>
    <row r="77" spans="1:23" s="25" customFormat="1" ht="30" customHeight="1">
      <c r="A77" s="26"/>
      <c r="B77" s="49" t="s">
        <v>45</v>
      </c>
      <c r="C77" s="49">
        <v>19</v>
      </c>
      <c r="D77" s="50" t="s">
        <v>68</v>
      </c>
      <c r="E77" s="51">
        <v>2</v>
      </c>
      <c r="F77" s="51">
        <v>23</v>
      </c>
      <c r="G77" s="52" t="s">
        <v>71</v>
      </c>
      <c r="H77" s="60"/>
      <c r="I77" s="27"/>
      <c r="J77" s="60"/>
      <c r="K77" s="27"/>
      <c r="L77" s="60"/>
      <c r="M77" s="27"/>
      <c r="N77" s="60">
        <v>1</v>
      </c>
      <c r="O77" s="27" t="str">
        <f t="shared" si="2"/>
        <v>X.Sơn</v>
      </c>
      <c r="P77" s="60"/>
      <c r="Q77" s="27"/>
      <c r="R77" s="60"/>
      <c r="S77" s="27"/>
      <c r="T77" s="60"/>
      <c r="U77" s="27"/>
      <c r="V77" s="54" t="s">
        <v>42</v>
      </c>
      <c r="W77" s="24"/>
    </row>
    <row r="78" spans="1:23" s="25" customFormat="1" ht="30" customHeight="1">
      <c r="A78" s="26"/>
      <c r="B78" s="49" t="s">
        <v>45</v>
      </c>
      <c r="C78" s="49">
        <v>19</v>
      </c>
      <c r="D78" s="50" t="s">
        <v>68</v>
      </c>
      <c r="E78" s="51">
        <v>2</v>
      </c>
      <c r="F78" s="51">
        <v>23</v>
      </c>
      <c r="G78" s="52" t="s">
        <v>71</v>
      </c>
      <c r="H78" s="60"/>
      <c r="I78" s="27"/>
      <c r="J78" s="60">
        <v>3</v>
      </c>
      <c r="K78" s="27" t="str">
        <f>IF(J78=0,"",IF(OR(E78="TH vận hành xe",E78="TH Thân vỏ T-TEP"),"X.Sơn","A10-T4"))</f>
        <v>A10-T4</v>
      </c>
      <c r="L78" s="60">
        <v>3</v>
      </c>
      <c r="M78" s="27" t="str">
        <f>IF(L78=0,"",IF(OR(G78="TH vận hành xe",G78="TH Thân vỏ T-TEP"),"X.Sơn","A10-T4"))</f>
        <v>X.Sơn</v>
      </c>
      <c r="N78" s="60">
        <v>2</v>
      </c>
      <c r="O78" s="27" t="str">
        <f t="shared" si="2"/>
        <v>X.Sơn</v>
      </c>
      <c r="P78" s="60">
        <v>2</v>
      </c>
      <c r="Q78" s="27" t="str">
        <f t="shared" si="3"/>
        <v>X.Sơn</v>
      </c>
      <c r="R78" s="60">
        <v>2</v>
      </c>
      <c r="S78" s="27" t="str">
        <f t="shared" si="4"/>
        <v>X.Sơn</v>
      </c>
      <c r="T78" s="60"/>
      <c r="U78" s="27">
        <f t="shared" si="5"/>
      </c>
      <c r="V78" s="54" t="s">
        <v>42</v>
      </c>
      <c r="W78" s="24"/>
    </row>
    <row r="79" spans="1:23" s="25" customFormat="1" ht="30" customHeight="1">
      <c r="A79" s="26"/>
      <c r="B79" s="49" t="s">
        <v>45</v>
      </c>
      <c r="C79" s="49">
        <v>19</v>
      </c>
      <c r="D79" s="50" t="s">
        <v>70</v>
      </c>
      <c r="E79" s="51">
        <v>1</v>
      </c>
      <c r="F79" s="51">
        <v>32</v>
      </c>
      <c r="G79" s="52" t="s">
        <v>71</v>
      </c>
      <c r="H79" s="60">
        <v>2</v>
      </c>
      <c r="I79" s="27" t="str">
        <f>IF(H79=0,"",IF(OR(G79="TH vận hành xe",G79="TH Thân vỏ T-TEP"),"X.Sơn","A10-T4"))</f>
        <v>X.Sơn</v>
      </c>
      <c r="J79" s="60">
        <v>2</v>
      </c>
      <c r="K79" s="27" t="str">
        <f>IF(J79=0,"",IF(OR(G79="TH vận hành xe",G79="TH Thân vỏ T-TEP"),"X.Sơn","A10-T4"))</f>
        <v>X.Sơn</v>
      </c>
      <c r="L79" s="60">
        <v>2</v>
      </c>
      <c r="M79" s="27" t="str">
        <f>IF(L79=0,"",IF(OR(G79="TH vận hành xe",G79="TH Thân vỏ T-TEP"),"X.Sơn","A10-T4"))</f>
        <v>X.Sơn</v>
      </c>
      <c r="N79" s="60">
        <v>2</v>
      </c>
      <c r="O79" s="27" t="str">
        <f>IF(N79=0,"",IF(OR(G79="TH vận hành xe",G79="TH Thân vỏ T-TEP"),"X.Sơn","A10-T4"))</f>
        <v>X.Sơn</v>
      </c>
      <c r="P79" s="60">
        <v>1</v>
      </c>
      <c r="Q79" s="27" t="str">
        <f>IF(P79=0,"",IF(OR(G79="TH vận hành xe",G79="TH Thân vỏ T-TEP"),"X.Sơn","A10-T4"))</f>
        <v>X.Sơn</v>
      </c>
      <c r="R79" s="60"/>
      <c r="S79" s="27"/>
      <c r="T79" s="60">
        <v>1</v>
      </c>
      <c r="U79" s="27" t="str">
        <f>IF(T79=0,"",IF(OR(G79="TH vận hành xe",G79="TH Thân vỏ T-TEP"),"X.Sơn","A10-T4"))</f>
        <v>X.Sơn</v>
      </c>
      <c r="V79" s="54" t="s">
        <v>31</v>
      </c>
      <c r="W79" s="24"/>
    </row>
    <row r="80" spans="1:23" s="25" customFormat="1" ht="30" customHeight="1">
      <c r="A80" s="26"/>
      <c r="B80" s="36" t="s">
        <v>45</v>
      </c>
      <c r="C80" s="36">
        <v>18</v>
      </c>
      <c r="D80" s="30" t="s">
        <v>49</v>
      </c>
      <c r="E80" s="30" t="s">
        <v>34</v>
      </c>
      <c r="F80" s="28">
        <v>21</v>
      </c>
      <c r="G80" s="37" t="s">
        <v>50</v>
      </c>
      <c r="H80" s="30"/>
      <c r="I80" s="27">
        <f>IF(H80=0,"",IF(OR(G80="TH vận hành xe",G80="TH Thân vỏ T-TEP"),"X.Sơn","A10-T4"))</f>
      </c>
      <c r="J80" s="30"/>
      <c r="K80" s="27">
        <f>IF(J80=0,"",IF(OR(G80="TH vận hành xe",G80="TH Thân vỏ T-TEP"),"X.Sơn","A10-T4"))</f>
      </c>
      <c r="L80" s="30">
        <v>1</v>
      </c>
      <c r="M80" s="27" t="str">
        <f>IF(L80=0,"",IF(OR(G80="TH vận hành xe",G80="TH Thân vỏ T-TEP"),"X.Sơn","A10-T4"))</f>
        <v>A10-T4</v>
      </c>
      <c r="N80" s="30"/>
      <c r="O80" s="27">
        <f>IF(N80=0,"",IF(OR(G80="TH vận hành xe",G80="TH Thân vỏ T-TEP"),"X.Sơn","A10-T4"))</f>
      </c>
      <c r="P80" s="30"/>
      <c r="Q80" s="27">
        <f>IF(P80=0,"",IF(OR(G80="TH vận hành xe",G80="TH Thân vỏ T-TEP"),"X.Sơn","A10-T4"))</f>
      </c>
      <c r="R80" s="30"/>
      <c r="S80" s="27">
        <f>IF(R80=0,"",IF(OR(G80="TH vận hành xe",G80="TH Thân vỏ T-TEP"),"X.Sơn","A10-T4"))</f>
      </c>
      <c r="T80" s="30"/>
      <c r="U80" s="27">
        <f>IF(T80=0,"",IF(OR(G80="TH vận hành xe",G80="TH Thân vỏ T-TEP"),"X.Sơn","A10-T4"))</f>
      </c>
      <c r="V80" s="33" t="s">
        <v>39</v>
      </c>
      <c r="W80" s="24"/>
    </row>
    <row r="83" ht="15">
      <c r="Z83" s="23"/>
    </row>
    <row r="85" spans="8:14" ht="15">
      <c r="H85" s="85" t="s">
        <v>21</v>
      </c>
      <c r="I85" s="85"/>
      <c r="J85" s="85"/>
      <c r="K85" s="85"/>
      <c r="L85" s="85"/>
      <c r="M85" s="85"/>
      <c r="N85" s="85"/>
    </row>
    <row r="86" spans="8:23" ht="15">
      <c r="H86" s="87">
        <v>2</v>
      </c>
      <c r="I86" s="87"/>
      <c r="J86" s="88">
        <v>3</v>
      </c>
      <c r="K86" s="88"/>
      <c r="L86" s="89">
        <v>4</v>
      </c>
      <c r="M86" s="89"/>
      <c r="N86" s="88">
        <v>5</v>
      </c>
      <c r="O86" s="88"/>
      <c r="P86" s="89">
        <v>6</v>
      </c>
      <c r="Q86" s="89"/>
      <c r="R86" s="88">
        <v>7</v>
      </c>
      <c r="S86" s="88"/>
      <c r="T86" s="90" t="s">
        <v>5</v>
      </c>
      <c r="U86" s="90"/>
      <c r="W86" s="2">
        <f>SUM(H87:U89)+SUM(H94:U96)</f>
        <v>159</v>
      </c>
    </row>
    <row r="87" spans="6:21" ht="15">
      <c r="F87" s="86" t="s">
        <v>22</v>
      </c>
      <c r="G87" s="6" t="s">
        <v>23</v>
      </c>
      <c r="H87" s="87">
        <f>_xlfn.COUNTIFS($H$7:$H$80,"=1",$I$7:$I$80,"=A10-T4")</f>
        <v>8</v>
      </c>
      <c r="I87" s="87"/>
      <c r="J87" s="88">
        <f>_xlfn.COUNTIFS($J$7:$J$80,"=1",$K$7:$K$80,"=A10-T4")</f>
        <v>9</v>
      </c>
      <c r="K87" s="88"/>
      <c r="L87" s="87">
        <f>_xlfn.COUNTIFS($L$7:$L$80,"=1",$M$7:$M$80,"=A10-T4")</f>
        <v>9</v>
      </c>
      <c r="M87" s="87"/>
      <c r="N87" s="88">
        <f>_xlfn.COUNTIFS($N$7:$N$80,"=1",$O$7:$O$80,"=A10-T4")</f>
        <v>9</v>
      </c>
      <c r="O87" s="88"/>
      <c r="P87" s="87">
        <f>_xlfn.COUNTIFS($P$7:$P$80,"=1",$Q$7:$Q$80,"=A10-T4")</f>
        <v>9</v>
      </c>
      <c r="Q87" s="87"/>
      <c r="R87" s="88">
        <f>_xlfn.COUNTIFS($R$7:$R$80,"=1",$S$7:$S$80,"=A10-T4")</f>
        <v>8</v>
      </c>
      <c r="S87" s="88"/>
      <c r="T87" s="87">
        <f>_xlfn.COUNTIFS($T$7:$T$80,"=1",$U$7:$U$80,"=A10-T4")</f>
        <v>4</v>
      </c>
      <c r="U87" s="87"/>
    </row>
    <row r="88" spans="6:21" ht="15">
      <c r="F88" s="86"/>
      <c r="G88" s="6" t="s">
        <v>24</v>
      </c>
      <c r="H88" s="87">
        <f>_xlfn.COUNTIFS($H$7:$H$80,"=2",$I$7:$I$80,"=A10-T4")</f>
        <v>9</v>
      </c>
      <c r="I88" s="87"/>
      <c r="J88" s="88">
        <f>_xlfn.COUNTIFS($J$7:$J$80,"=2",$K$7:$K$80,"=A10-T4")</f>
        <v>9</v>
      </c>
      <c r="K88" s="88"/>
      <c r="L88" s="87">
        <f>_xlfn.COUNTIFS($L$7:$L$80,"=2",$M$7:$M$80,"=A10-T4")</f>
        <v>7</v>
      </c>
      <c r="M88" s="87"/>
      <c r="N88" s="88">
        <f>_xlfn.COUNTIFS($N$7:$N$80,"=2",$O$7:$O$80,"=A10-T4")</f>
        <v>9</v>
      </c>
      <c r="O88" s="88"/>
      <c r="P88" s="87">
        <f>_xlfn.COUNTIFS($P$7:$P$80,"=2",$Q$7:$Q$80,"=A10-T4")</f>
        <v>9</v>
      </c>
      <c r="Q88" s="87"/>
      <c r="R88" s="88">
        <f>_xlfn.COUNTIFS($R$7:$R$80,"=2",$S$7:$S$80,"=A10-T4")</f>
        <v>8</v>
      </c>
      <c r="S88" s="88"/>
      <c r="T88" s="87">
        <f>_xlfn.COUNTIFS($T$7:$T$80,"=2",$U$7:$U$80,"=A10-T4")</f>
        <v>1</v>
      </c>
      <c r="U88" s="87"/>
    </row>
    <row r="89" spans="6:21" ht="15">
      <c r="F89" s="86"/>
      <c r="G89" s="6" t="s">
        <v>25</v>
      </c>
      <c r="H89" s="87">
        <f>_xlfn.COUNTIFS($H$7:$H$80,"=3",$I$7:$I$80,"=A10-T4")</f>
        <v>8</v>
      </c>
      <c r="I89" s="87"/>
      <c r="J89" s="88">
        <f>_xlfn.COUNTIFS($J$7:$J$80,"=3",$K$7:$K$80,"=A10-T4")</f>
        <v>5</v>
      </c>
      <c r="K89" s="88"/>
      <c r="L89" s="87">
        <f>_xlfn.COUNTIFS($L$7:$L$80,"=3",$M$7:$M$80,"=A10-T4")</f>
        <v>4</v>
      </c>
      <c r="M89" s="87"/>
      <c r="N89" s="88">
        <f>_xlfn.COUNTIFS($N$7:$N$80,"=3",$O$7:$O$80,"=A10-T4")</f>
        <v>3</v>
      </c>
      <c r="O89" s="88"/>
      <c r="P89" s="87">
        <f>_xlfn.COUNTIFS($P$7:$P$80,"=3",$Q$7:$Q$80,"=A10-T4")</f>
        <v>5</v>
      </c>
      <c r="Q89" s="87"/>
      <c r="R89" s="88">
        <f>_xlfn.COUNTIFS($R$7:$R$80,"=3",$S$7:$S$80,"=A10-T4")</f>
        <v>2</v>
      </c>
      <c r="S89" s="88"/>
      <c r="T89" s="87">
        <f>_xlfn.COUNTIFS($T$7:$T$80,"=3",$U$7:$U$80,"=A10-T4")</f>
        <v>0</v>
      </c>
      <c r="U89" s="87"/>
    </row>
    <row r="92" spans="6:14" ht="15">
      <c r="F92" s="20"/>
      <c r="H92" s="85" t="s">
        <v>21</v>
      </c>
      <c r="I92" s="85"/>
      <c r="J92" s="85"/>
      <c r="K92" s="85"/>
      <c r="L92" s="85"/>
      <c r="M92" s="85"/>
      <c r="N92" s="85"/>
    </row>
    <row r="93" spans="6:21" ht="15">
      <c r="F93" s="20"/>
      <c r="H93" s="87">
        <v>2</v>
      </c>
      <c r="I93" s="87"/>
      <c r="J93" s="88">
        <v>3</v>
      </c>
      <c r="K93" s="88"/>
      <c r="L93" s="89">
        <v>4</v>
      </c>
      <c r="M93" s="89"/>
      <c r="N93" s="88">
        <v>5</v>
      </c>
      <c r="O93" s="88"/>
      <c r="P93" s="89">
        <v>6</v>
      </c>
      <c r="Q93" s="89"/>
      <c r="R93" s="88">
        <v>7</v>
      </c>
      <c r="S93" s="88"/>
      <c r="T93" s="90" t="s">
        <v>5</v>
      </c>
      <c r="U93" s="90"/>
    </row>
    <row r="94" spans="6:21" ht="15">
      <c r="F94" s="86" t="s">
        <v>26</v>
      </c>
      <c r="G94" s="6" t="s">
        <v>23</v>
      </c>
      <c r="H94" s="87">
        <f>_xlfn.COUNTIFS($H$7:$H$80,"=1",$I$7:$I$80,"=X.Sơn")</f>
        <v>1</v>
      </c>
      <c r="I94" s="87"/>
      <c r="J94" s="88">
        <f>_xlfn.COUNTIFS($J$7:$J$80,"=1",$K$7:$K$80,"=X.Sơn")</f>
        <v>1</v>
      </c>
      <c r="K94" s="88"/>
      <c r="L94" s="87">
        <f>_xlfn.COUNTIFS($L$7:$L$80,"=1",$M$7:$M$80,"=X.Sơn")</f>
        <v>0</v>
      </c>
      <c r="M94" s="87"/>
      <c r="N94" s="88">
        <f>_xlfn.COUNTIFS($N$7:$N$80,"=1",$O$7:$O$80,"=X.Sơn")</f>
        <v>2</v>
      </c>
      <c r="O94" s="88"/>
      <c r="P94" s="87">
        <f>_xlfn.COUNTIFS($P$7:$P$80,"=1",$Q$7:$Q$80,"=X.Sơn")</f>
        <v>2</v>
      </c>
      <c r="Q94" s="87"/>
      <c r="R94" s="88">
        <f>_xlfn.COUNTIFS($R$7:$R$80,"=1",$S$7:$S$80,"=X.Sơn")</f>
        <v>1</v>
      </c>
      <c r="S94" s="88"/>
      <c r="T94" s="87">
        <f>_xlfn.COUNTIFS($T$7:$T$80,"=1",$U$7:$U$80,"=X.Sơn")</f>
        <v>1</v>
      </c>
      <c r="U94" s="87"/>
    </row>
    <row r="95" spans="6:21" ht="15">
      <c r="F95" s="86"/>
      <c r="G95" s="6" t="s">
        <v>24</v>
      </c>
      <c r="H95" s="87">
        <f>_xlfn.COUNTIFS($H$7:$H$80,"=2",$I$7:$I$80,"=X.Sơn")</f>
        <v>2</v>
      </c>
      <c r="I95" s="87"/>
      <c r="J95" s="88">
        <f>_xlfn.COUNTIFS($J$7:$J$80,"=2",$K$7:$K$80,"=X.Sơn")</f>
        <v>1</v>
      </c>
      <c r="K95" s="88"/>
      <c r="L95" s="87">
        <f>_xlfn.COUNTIFS($L$7:$L$80,"=2",$M$7:$M$80,"=X.Sơn")</f>
        <v>1</v>
      </c>
      <c r="M95" s="87"/>
      <c r="N95" s="88">
        <f>_xlfn.COUNTIFS($N$7:$N$80,"=2",$O$7:$O$80,"=X.Sơn")</f>
        <v>3</v>
      </c>
      <c r="O95" s="88"/>
      <c r="P95" s="87">
        <f>_xlfn.COUNTIFS($P$7:$P$80,"=2",$Q$7:$Q$80,"=X.Sơn")</f>
        <v>1</v>
      </c>
      <c r="Q95" s="87"/>
      <c r="R95" s="88">
        <f>_xlfn.COUNTIFS($R$7:$R$80,"=2",$S$7:$S$80,"=X.Sơn")</f>
        <v>1</v>
      </c>
      <c r="S95" s="88"/>
      <c r="T95" s="87">
        <f>_xlfn.COUNTIFS($T$7:$T$80,"=2",$U$7:$U$80,"=X.Sơn")</f>
        <v>0</v>
      </c>
      <c r="U95" s="87"/>
    </row>
    <row r="96" spans="6:21" ht="15">
      <c r="F96" s="86"/>
      <c r="G96" s="6" t="s">
        <v>25</v>
      </c>
      <c r="H96" s="87">
        <f>_xlfn.COUNTIFS($H$7:$H$80,"=3",$I$7:$I$80,"=X.Sơn")</f>
        <v>1</v>
      </c>
      <c r="I96" s="87"/>
      <c r="J96" s="88">
        <f>_xlfn.COUNTIFS($J$7:$J$80,"=3",$K$7:$K$80,"=X.Sơn")</f>
        <v>1</v>
      </c>
      <c r="K96" s="88"/>
      <c r="L96" s="87">
        <f>_xlfn.COUNTIFS($L$7:$L$80,"=3",$M$7:$M$80,"=X.Sơn")</f>
        <v>2</v>
      </c>
      <c r="M96" s="87"/>
      <c r="N96" s="88">
        <f>_xlfn.COUNTIFS($N$7:$N$80,"=3",$O$7:$O$80,"=X.Sơn")</f>
        <v>1</v>
      </c>
      <c r="O96" s="88"/>
      <c r="P96" s="87">
        <f>_xlfn.COUNTIFS($P$7:$P$80,"=3",$Q$7:$Q$80,"=X.Sơn")</f>
        <v>1</v>
      </c>
      <c r="Q96" s="87"/>
      <c r="R96" s="88">
        <f>_xlfn.COUNTIFS($R$7:$R$80,"=3",$S$7:$S$80,"=X.Sơn")</f>
        <v>1</v>
      </c>
      <c r="S96" s="88"/>
      <c r="T96" s="87">
        <f>_xlfn.COUNTIFS($T$7:$T$80,"=3",$U$7:$U$80,"=X.Sơn")</f>
        <v>0</v>
      </c>
      <c r="U96" s="87"/>
    </row>
  </sheetData>
  <sheetProtection/>
  <autoFilter ref="A6:W80">
    <sortState ref="A7:W96">
      <sortCondition sortBy="value" ref="G7:G96"/>
    </sortState>
  </autoFilter>
  <mergeCells count="80">
    <mergeCell ref="H95:I95"/>
    <mergeCell ref="J95:K95"/>
    <mergeCell ref="J96:K96"/>
    <mergeCell ref="L96:M96"/>
    <mergeCell ref="N96:O96"/>
    <mergeCell ref="P96:Q96"/>
    <mergeCell ref="R96:S96"/>
    <mergeCell ref="T96:U96"/>
    <mergeCell ref="R95:S95"/>
    <mergeCell ref="R93:S93"/>
    <mergeCell ref="T93:U93"/>
    <mergeCell ref="R94:S94"/>
    <mergeCell ref="T94:U94"/>
    <mergeCell ref="T95:U95"/>
    <mergeCell ref="F94:F96"/>
    <mergeCell ref="H94:I94"/>
    <mergeCell ref="J94:K94"/>
    <mergeCell ref="L94:M94"/>
    <mergeCell ref="N94:O94"/>
    <mergeCell ref="P94:Q94"/>
    <mergeCell ref="L95:M95"/>
    <mergeCell ref="N95:O95"/>
    <mergeCell ref="P95:Q95"/>
    <mergeCell ref="H96:I96"/>
    <mergeCell ref="H92:N92"/>
    <mergeCell ref="H93:I93"/>
    <mergeCell ref="J93:K93"/>
    <mergeCell ref="L93:M93"/>
    <mergeCell ref="N93:O93"/>
    <mergeCell ref="P93:Q93"/>
    <mergeCell ref="P88:Q88"/>
    <mergeCell ref="R88:S88"/>
    <mergeCell ref="T88:U88"/>
    <mergeCell ref="T89:U89"/>
    <mergeCell ref="H89:I89"/>
    <mergeCell ref="J89:K89"/>
    <mergeCell ref="L89:M89"/>
    <mergeCell ref="N89:O89"/>
    <mergeCell ref="P89:Q89"/>
    <mergeCell ref="R89:S89"/>
    <mergeCell ref="P86:Q86"/>
    <mergeCell ref="R86:S86"/>
    <mergeCell ref="T86:U86"/>
    <mergeCell ref="H87:I87"/>
    <mergeCell ref="J87:K87"/>
    <mergeCell ref="L87:M87"/>
    <mergeCell ref="N87:O87"/>
    <mergeCell ref="P87:Q87"/>
    <mergeCell ref="R87:S87"/>
    <mergeCell ref="T87:U87"/>
    <mergeCell ref="H85:N85"/>
    <mergeCell ref="F87:F89"/>
    <mergeCell ref="H86:I86"/>
    <mergeCell ref="J86:K86"/>
    <mergeCell ref="L86:M86"/>
    <mergeCell ref="N86:O86"/>
    <mergeCell ref="H88:I88"/>
    <mergeCell ref="J88:K88"/>
    <mergeCell ref="L88:M88"/>
    <mergeCell ref="N88:O88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2018-10-25T13:02:37Z</dcterms:modified>
  <cp:category/>
  <cp:version/>
  <cp:contentType/>
  <cp:contentStatus/>
</cp:coreProperties>
</file>